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mc:AlternateContent xmlns:mc="http://schemas.openxmlformats.org/markup-compatibility/2006">
    <mc:Choice Requires="x15">
      <x15ac:absPath xmlns:x15ac="http://schemas.microsoft.com/office/spreadsheetml/2010/11/ac" url="https://zesacz-my.sharepoint.com/personal/cerna_zesa_cz/Documents/Plocha/Třeboň ul.Svobody/"/>
    </mc:Choice>
  </mc:AlternateContent>
  <xr:revisionPtr revIDLastSave="0" documentId="8_{59D3EAD4-ABC7-42A8-9E5A-3BAA0204F1B2}" xr6:coauthVersionLast="47" xr6:coauthVersionMax="47" xr10:uidLastSave="{00000000-0000-0000-0000-000000000000}"/>
  <bookViews>
    <workbookView xWindow="-120" yWindow="-120" windowWidth="29040" windowHeight="15840" activeTab="2" xr2:uid="{00000000-000D-0000-FFFF-FFFF00000000}"/>
  </bookViews>
  <sheets>
    <sheet name="rekapitulace" sheetId="1" r:id="rId1"/>
    <sheet name="02" sheetId="2" r:id="rId2"/>
    <sheet name="SO 101" sheetId="3" r:id="rId3"/>
    <sheet name="SO 199" sheetId="4" r:id="rId4"/>
  </sheets>
  <calcPr calcId="191029"/>
  <webPublishing codePage="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39" i="4" l="1"/>
  <c r="H39" i="4"/>
  <c r="P28" i="4"/>
  <c r="O28" i="4"/>
  <c r="H28" i="4"/>
  <c r="O27" i="4"/>
  <c r="P27" i="4" s="1"/>
  <c r="H27" i="4"/>
  <c r="O26" i="4"/>
  <c r="H26" i="4"/>
  <c r="P26" i="4" s="1"/>
  <c r="P24" i="4"/>
  <c r="O24" i="4"/>
  <c r="H24" i="4"/>
  <c r="P23" i="4"/>
  <c r="O23" i="4"/>
  <c r="H23" i="4"/>
  <c r="O22" i="4"/>
  <c r="P22" i="4" s="1"/>
  <c r="H22" i="4"/>
  <c r="O20" i="4"/>
  <c r="H20" i="4"/>
  <c r="P20" i="4" s="1"/>
  <c r="P18" i="4"/>
  <c r="O18" i="4"/>
  <c r="H18" i="4"/>
  <c r="P16" i="4"/>
  <c r="O16" i="4"/>
  <c r="H16" i="4"/>
  <c r="O14" i="4"/>
  <c r="P14" i="4" s="1"/>
  <c r="H14" i="4"/>
  <c r="O12" i="4"/>
  <c r="H12" i="4"/>
  <c r="P12" i="4" s="1"/>
  <c r="P113" i="3"/>
  <c r="H113" i="3"/>
  <c r="H104" i="3"/>
  <c r="P102" i="3"/>
  <c r="P104" i="3" s="1"/>
  <c r="O102" i="3"/>
  <c r="H102" i="3"/>
  <c r="O97" i="3"/>
  <c r="H97" i="3"/>
  <c r="P97" i="3" s="1"/>
  <c r="O95" i="3"/>
  <c r="H95" i="3"/>
  <c r="P95" i="3" s="1"/>
  <c r="P93" i="3"/>
  <c r="O93" i="3"/>
  <c r="H93" i="3"/>
  <c r="P92" i="3"/>
  <c r="O92" i="3"/>
  <c r="H92" i="3"/>
  <c r="O91" i="3"/>
  <c r="H91" i="3"/>
  <c r="P91" i="3" s="1"/>
  <c r="O90" i="3"/>
  <c r="H90" i="3"/>
  <c r="P90" i="3" s="1"/>
  <c r="P89" i="3"/>
  <c r="O89" i="3"/>
  <c r="H89" i="3"/>
  <c r="O87" i="3"/>
  <c r="P87" i="3" s="1"/>
  <c r="H87" i="3"/>
  <c r="H99" i="3" s="1"/>
  <c r="P83" i="3"/>
  <c r="O83" i="3"/>
  <c r="H83" i="3"/>
  <c r="O81" i="3"/>
  <c r="P81" i="3" s="1"/>
  <c r="H81" i="3"/>
  <c r="O79" i="3"/>
  <c r="P79" i="3" s="1"/>
  <c r="H79" i="3"/>
  <c r="H84" i="3" s="1"/>
  <c r="P74" i="3"/>
  <c r="O74" i="3"/>
  <c r="H74" i="3"/>
  <c r="O73" i="3"/>
  <c r="P73" i="3" s="1"/>
  <c r="H73" i="3"/>
  <c r="O72" i="3"/>
  <c r="H72" i="3"/>
  <c r="P72" i="3" s="1"/>
  <c r="O70" i="3"/>
  <c r="P70" i="3" s="1"/>
  <c r="H70" i="3"/>
  <c r="O68" i="3"/>
  <c r="P68" i="3" s="1"/>
  <c r="H68" i="3"/>
  <c r="O66" i="3"/>
  <c r="P66" i="3" s="1"/>
  <c r="H66" i="3"/>
  <c r="O64" i="3"/>
  <c r="H64" i="3"/>
  <c r="P64" i="3" s="1"/>
  <c r="O62" i="3"/>
  <c r="P62" i="3" s="1"/>
  <c r="H62" i="3"/>
  <c r="O60" i="3"/>
  <c r="P60" i="3" s="1"/>
  <c r="H60" i="3"/>
  <c r="H76" i="3" s="1"/>
  <c r="P55" i="3"/>
  <c r="O55" i="3"/>
  <c r="H55" i="3"/>
  <c r="O53" i="3"/>
  <c r="P53" i="3" s="1"/>
  <c r="P57" i="3" s="1"/>
  <c r="H53" i="3"/>
  <c r="H57" i="3" s="1"/>
  <c r="P48" i="3"/>
  <c r="O48" i="3"/>
  <c r="H48" i="3"/>
  <c r="O47" i="3"/>
  <c r="P47" i="3" s="1"/>
  <c r="H47" i="3"/>
  <c r="O45" i="3"/>
  <c r="P45" i="3" s="1"/>
  <c r="H45" i="3"/>
  <c r="P43" i="3"/>
  <c r="O43" i="3"/>
  <c r="H43" i="3"/>
  <c r="P41" i="3"/>
  <c r="O41" i="3"/>
  <c r="H41" i="3"/>
  <c r="O39" i="3"/>
  <c r="P39" i="3" s="1"/>
  <c r="H39" i="3"/>
  <c r="O37" i="3"/>
  <c r="P37" i="3" s="1"/>
  <c r="H37" i="3"/>
  <c r="P35" i="3"/>
  <c r="O35" i="3"/>
  <c r="H35" i="3"/>
  <c r="P33" i="3"/>
  <c r="O33" i="3"/>
  <c r="H33" i="3"/>
  <c r="O31" i="3"/>
  <c r="P31" i="3" s="1"/>
  <c r="H31" i="3"/>
  <c r="O29" i="3"/>
  <c r="P29" i="3" s="1"/>
  <c r="H29" i="3"/>
  <c r="P27" i="3"/>
  <c r="O27" i="3"/>
  <c r="H27" i="3"/>
  <c r="P25" i="3"/>
  <c r="O25" i="3"/>
  <c r="H25" i="3"/>
  <c r="O23" i="3"/>
  <c r="P23" i="3" s="1"/>
  <c r="H23" i="3"/>
  <c r="O21" i="3"/>
  <c r="P21" i="3" s="1"/>
  <c r="H21" i="3"/>
  <c r="H50" i="3" s="1"/>
  <c r="O16" i="3"/>
  <c r="P16" i="3" s="1"/>
  <c r="H16" i="3"/>
  <c r="O14" i="3"/>
  <c r="P14" i="3" s="1"/>
  <c r="H14" i="3"/>
  <c r="O12" i="3"/>
  <c r="H12" i="3"/>
  <c r="P12" i="3" s="1"/>
  <c r="P41" i="2"/>
  <c r="H41" i="2"/>
  <c r="P30" i="2"/>
  <c r="O30" i="2"/>
  <c r="H30" i="2"/>
  <c r="O28" i="2"/>
  <c r="P28" i="2" s="1"/>
  <c r="H28" i="2"/>
  <c r="O26" i="2"/>
  <c r="P26" i="2" s="1"/>
  <c r="H26" i="2"/>
  <c r="P24" i="2"/>
  <c r="O24" i="2"/>
  <c r="H24" i="2"/>
  <c r="P22" i="2"/>
  <c r="O22" i="2"/>
  <c r="H22" i="2"/>
  <c r="O20" i="2"/>
  <c r="P20" i="2" s="1"/>
  <c r="H20" i="2"/>
  <c r="O18" i="2"/>
  <c r="P18" i="2" s="1"/>
  <c r="H18" i="2"/>
  <c r="P16" i="2"/>
  <c r="O16" i="2"/>
  <c r="H16" i="2"/>
  <c r="P15" i="2"/>
  <c r="O15" i="2"/>
  <c r="H15" i="2"/>
  <c r="O14" i="2"/>
  <c r="P14" i="2" s="1"/>
  <c r="H14" i="2"/>
  <c r="O12" i="2"/>
  <c r="P12" i="2" s="1"/>
  <c r="H12" i="2"/>
  <c r="H32" i="2" s="1"/>
  <c r="H34" i="2" s="1"/>
  <c r="H43" i="2" s="1"/>
  <c r="C11" i="1" s="1"/>
  <c r="E11" i="1" l="1"/>
  <c r="P50" i="3"/>
  <c r="P32" i="2"/>
  <c r="P34" i="2" s="1"/>
  <c r="P43" i="2" s="1"/>
  <c r="D11" i="1" s="1"/>
  <c r="P84" i="3"/>
  <c r="P18" i="3"/>
  <c r="P76" i="3"/>
  <c r="P99" i="3"/>
  <c r="P30" i="4"/>
  <c r="P32" i="4" s="1"/>
  <c r="P41" i="4" s="1"/>
  <c r="D13" i="1" s="1"/>
  <c r="H30" i="4"/>
  <c r="H32" i="4" s="1"/>
  <c r="H41" i="4" s="1"/>
  <c r="C13" i="1" s="1"/>
  <c r="E13" i="1" s="1"/>
  <c r="H18" i="3"/>
  <c r="H106" i="3" s="1"/>
  <c r="H115" i="3" s="1"/>
  <c r="C12" i="1" s="1"/>
  <c r="C7" i="1" s="1"/>
  <c r="P106" i="3" l="1"/>
  <c r="P115" i="3" s="1"/>
  <c r="D12" i="1" s="1"/>
  <c r="E12" i="1" s="1"/>
  <c r="C8" i="1" s="1"/>
</calcChain>
</file>

<file path=xl/sharedStrings.xml><?xml version="1.0" encoding="utf-8"?>
<sst xmlns="http://schemas.openxmlformats.org/spreadsheetml/2006/main" count="478" uniqueCount="237">
  <si>
    <t>Soupis objektů s DPH</t>
  </si>
  <si>
    <t>Stavba:22/02 - Oprava zpevněného pruhu v ul. Svobody (úsek Riegrova- Táboritská), Třeboň</t>
  </si>
  <si>
    <t>Varianta:ZŘ - Základní řešení</t>
  </si>
  <si>
    <t>Odbytová cena:</t>
  </si>
  <si>
    <t>OC+DPH:</t>
  </si>
  <si>
    <t>Sazba 1</t>
  </si>
  <si>
    <t>Sazba 2</t>
  </si>
  <si>
    <t>Sazba 3</t>
  </si>
  <si>
    <t>Objekt</t>
  </si>
  <si>
    <t>Popis</t>
  </si>
  <si>
    <t>OC</t>
  </si>
  <si>
    <t>DPH</t>
  </si>
  <si>
    <t>OC+DPH</t>
  </si>
  <si>
    <t>Aspe</t>
  </si>
  <si>
    <t>Firma: ZESA</t>
  </si>
  <si>
    <t>Příloha k formuláři pro ocenění nabídky</t>
  </si>
  <si>
    <t>Stavba</t>
  </si>
  <si>
    <t>číslo a název SO</t>
  </si>
  <si>
    <t>číslo a název rozpočtu:</t>
  </si>
  <si>
    <t>22/02</t>
  </si>
  <si>
    <t>Oprava zpevněného pruhu v ul. Svobody (úsek Riegrova- Táboritská), Třeboň</t>
  </si>
  <si>
    <t>02</t>
  </si>
  <si>
    <t>Požadavky objednatele</t>
  </si>
  <si>
    <t>Poř.
č.pol.</t>
  </si>
  <si>
    <t>1</t>
  </si>
  <si>
    <t>Kód
položky</t>
  </si>
  <si>
    <t>Varianta
položky</t>
  </si>
  <si>
    <t>Název položky</t>
  </si>
  <si>
    <t>jednotka</t>
  </si>
  <si>
    <t>Počet
jednotek</t>
  </si>
  <si>
    <t>CENA</t>
  </si>
  <si>
    <t>jednotková</t>
  </si>
  <si>
    <t>celkem</t>
  </si>
  <si>
    <t>Sazba</t>
  </si>
  <si>
    <t>2</t>
  </si>
  <si>
    <t>3</t>
  </si>
  <si>
    <t>4</t>
  </si>
  <si>
    <t>5</t>
  </si>
  <si>
    <t>6</t>
  </si>
  <si>
    <t>7</t>
  </si>
  <si>
    <t>8</t>
  </si>
  <si>
    <t>02510</t>
  </si>
  <si>
    <t/>
  </si>
  <si>
    <t>ZKOUŠENÍ MATERIÁLŮ ZKUŠEBNOU ZHOTOVITELE</t>
  </si>
  <si>
    <t xml:space="preserve">KPL       </t>
  </si>
  <si>
    <t>vč. zjištění přítomnosti nebezpečných látek</t>
  </si>
  <si>
    <t>02520</t>
  </si>
  <si>
    <t>ZKOUŠENÍ MATERIÁLŮ NEZÁVISLOU ZKUŠEBNOU</t>
  </si>
  <si>
    <t>02610</t>
  </si>
  <si>
    <t>ZKOUŠENÍ KONSTRUKCÍ A PRACÍ ZKUŠEBNOU ZHOTOVITELE</t>
  </si>
  <si>
    <t xml:space="preserve">KČ        </t>
  </si>
  <si>
    <t>02730</t>
  </si>
  <si>
    <t>POMOC PRÁCE ZŘÍZ NEBO ZAJIŠŤ OCHRANU INŽENÝRSKÝCH SÍTÍ</t>
  </si>
  <si>
    <t>se souhlasem investora</t>
  </si>
  <si>
    <t>02851</t>
  </si>
  <si>
    <t>PRŮZKUMNÉ PRÁCE DIAGNOSTIKY KONSTRUKCÍ NA POVRCHU</t>
  </si>
  <si>
    <t>Pasportizace objektů a pozemků před a po stavbě
vč. vyhotovení fotodokumentace s potvrzením vlastníka</t>
  </si>
  <si>
    <t>02910</t>
  </si>
  <si>
    <t>OSTATNÍ POŽADAVKY - ZEMĚMĚŘIČSKÁ MĚŘENÍ</t>
  </si>
  <si>
    <t>Skutečné provedení stavby</t>
  </si>
  <si>
    <t>02911</t>
  </si>
  <si>
    <t>OSTATNÍ POŽADAVKY - GEODETICKÉ ZAMĚŘENÍ</t>
  </si>
  <si>
    <t>-geodetické vytýčení stavby 
-vytýčení sítí
-geodetické práce během stavby</t>
  </si>
  <si>
    <t>02944</t>
  </si>
  <si>
    <t>OSTAT POŽADAVKY - DOKUMENTACE SKUTEČ PROVEDENÍ V DIGIT FORMĚ</t>
  </si>
  <si>
    <t>vyhotovení dokumentace skutečného provedení stavby
(5 paré tištěné + CD)
vč. fotodokumentace průběhu stavby a dokončené stavby</t>
  </si>
  <si>
    <t>02960</t>
  </si>
  <si>
    <t>OSTATNÍ POŽADAVKY - ODBORNÝ DOZOR</t>
  </si>
  <si>
    <t>Geotechnický dozor
se souhlasem investora</t>
  </si>
  <si>
    <t>Autorský dozor</t>
  </si>
  <si>
    <t>03100</t>
  </si>
  <si>
    <t>ZAŘÍZENÍ STAVENIŠTĚ - ZŘÍZENÍ, PROVOZ, DEMONTÁŽ</t>
  </si>
  <si>
    <t>Zařízení staveniště a opatření BOZP
- zábrany z pásky, tabulky se zákazem vstupu
- plotové dílce
- tabulky zakazující vjezd vozidel
-zajištění ohlášení všech staveb ZS dle §104 odst. (2) zákona č. 183/2006 Sb.   
-příprava a oplocení území pro objekty ZS 
-vlastní vybudování objektů ZS včetně zajištění místnosti pro TDI 
-zřízení přípojek energií k objektům ZS včetně měřicích odběrných míst
-náklady na vybavení objektů ZS
-náklady na energie spotřebované během realizace stavby
-náklady na údržbu, úklid a opravy v objektech ZS
-zajištění ostrahy stavby a staveniště po dobu realizace stavby
-zřízení dočasných komunikací, sjezdů a nájezdů
-zajištění ochrany zeleně v prostoru staveniště dle přísl. normy
-provedení takových opatření, aby nebyly překročeny limity prašnosti a hlučnosti dané vyhláškou
-odstranění objektů ZS včetně přípojek energií a dočasných komunikací a jejich likvidace
-úklid a úprava povrchů po odstranění ZS</t>
  </si>
  <si>
    <t>C e l k e m</t>
  </si>
  <si>
    <t>Ostatní ve výkazu nespecifikované práce</t>
  </si>
  <si>
    <t>Vícepráce</t>
  </si>
  <si>
    <t>Vícepráce celkem</t>
  </si>
  <si>
    <t>Méněpráce</t>
  </si>
  <si>
    <t>Méněpráce celkem</t>
  </si>
  <si>
    <t>Celkem</t>
  </si>
  <si>
    <t>SO 101</t>
  </si>
  <si>
    <t>Oprava zpevněného pruhu v ul. Svobody ( úsek Riegrova- Táboritská), Třeboň</t>
  </si>
  <si>
    <t>Smluvní požadavky</t>
  </si>
  <si>
    <t>01</t>
  </si>
  <si>
    <t>014102</t>
  </si>
  <si>
    <t>POPLATKY ZA SKLÁDKU</t>
  </si>
  <si>
    <t xml:space="preserve">T         </t>
  </si>
  <si>
    <t>asfaltové vrstvy
předpoklad NO
52,164*2,4=125,194 [B]
pouze se souhlasem objednatele</t>
  </si>
  <si>
    <t>nestmelené vrstvy
(211,904+91,416+22,2)*1,8=585,936 [A]</t>
  </si>
  <si>
    <t>beton
1,84*2,2=4,048 [A]</t>
  </si>
  <si>
    <t>Zemní práce</t>
  </si>
  <si>
    <t>111204</t>
  </si>
  <si>
    <t>ODSTRANĚNÍ KŘOVIN S ODVOZEM DO 5KM</t>
  </si>
  <si>
    <t xml:space="preserve">M2        </t>
  </si>
  <si>
    <t>stávající okrasné keře</t>
  </si>
  <si>
    <t>113138</t>
  </si>
  <si>
    <t>ODSTRANĚNÍ KRYTU ZPEVNĚNÝCH PLOCH S ASFALT POJIVEM, ODVOZ DO 20KM</t>
  </si>
  <si>
    <t xml:space="preserve">M3        </t>
  </si>
  <si>
    <t>předpoklad NO
v tl. 120 mm
434,7*0,12=52,164 [A]</t>
  </si>
  <si>
    <t>113188</t>
  </si>
  <si>
    <t>ODSTRANĚNÍ KRYTU ZPEVNĚNÝCH PLOCH Z DLAŽDIC, ODVOZ DO 20KM</t>
  </si>
  <si>
    <t>zámková dlažba
stáv. vjezdy
18*0,08=1,440 [A]
pro nový varovný pás
5*0,08=0,400 [B]
Celkem: A+B=1,840 [C]</t>
  </si>
  <si>
    <t>113328</t>
  </si>
  <si>
    <t>ODSTRAN PODKL ZPEVNĚNÝCH PLOCH Z KAMENIVA NESTMEL, ODVOZ DO 20KM</t>
  </si>
  <si>
    <t>v tl. 320 mm
405,7*0,32=129,824 [D]
v tl. 360 mm ( pod dlažbou)
23*0,36=8,280 [E]
pro drenáž
165*0,3*0,4=19,800 [F]
v tl.200 mm
270*0,2=54,000 [G]
Celkem: D+E+F+G=211,904 [H]</t>
  </si>
  <si>
    <t>123738</t>
  </si>
  <si>
    <t>ODKOP PRO SPOD STAVBU SILNIC A ŽELEZNIC TŘ. I, ODVOZ DO 20KM</t>
  </si>
  <si>
    <t>asf. dlažba+ pod ŠD+zeleň
(389,7+23)*0,08+170*0,32+40*0,1=91,416 [A]</t>
  </si>
  <si>
    <t>125738</t>
  </si>
  <si>
    <t>VYKOPÁVKY ZE ZEMNÍKŮ A SKLÁDEK TŘ. I, ODVOZ DO 20KM</t>
  </si>
  <si>
    <t>ornice
160*0,1=16,000 [A]</t>
  </si>
  <si>
    <t>132738</t>
  </si>
  <si>
    <t>HLOUBENÍ RÝH ŠÍŘ DO 2M PAŽ I NEPAŽ TŘ. I, ODVOZ DO 20KM</t>
  </si>
  <si>
    <t>drenáž
165*0,4*0,2=13,200 [A]
přípojky UV
4*2,5*0,6*1,5=9,000 [B]
Celkem: A+B=22,200 [C]</t>
  </si>
  <si>
    <t>17120</t>
  </si>
  <si>
    <t>ULOŽENÍ SYPANINY DO NÁSYPŮ A NA SKLÁDKY BEZ ZHUTNĚNÍ</t>
  </si>
  <si>
    <t>odkopávky
91,416=91,416 [G]
z rýh
22,2=22,200 [H]
Celkem: G+H=113,616 [I]</t>
  </si>
  <si>
    <t>17180</t>
  </si>
  <si>
    <t>ULOŽENÍ SYPANINY DO NÁSYPŮ Z NAKUPOVANÝCH MATERIÁLŮ</t>
  </si>
  <si>
    <t>zásyp pro budoucí zeleń
160*0,2=32,000 [A]</t>
  </si>
  <si>
    <t>17481</t>
  </si>
  <si>
    <t>ZÁSYP JAM A RÝH Z NAKUPOVANÝCH MATERIÁLŮ</t>
  </si>
  <si>
    <t>přípojky UV
4*2,5*0,6*1,0=6,000 [A]</t>
  </si>
  <si>
    <t>17581</t>
  </si>
  <si>
    <t>OBSYP POTRUBÍ A OBJEKTŮ Z NAKUPOVANÝCH MATERIÁLŮ</t>
  </si>
  <si>
    <t>drenáž
13,2=13,200 [A]
přípojky UV
4*2,5*0,6*0,5=3,000 [B]
Celkem: A+B=16,200 [C]</t>
  </si>
  <si>
    <t>18110</t>
  </si>
  <si>
    <t>ÚPRAVA PLÁNĚ SE ZHUTNĚNÍM V HORNINĚ TŘ. I</t>
  </si>
  <si>
    <t>pláň a parapláň
520=520,000 [A]</t>
  </si>
  <si>
    <t>18223</t>
  </si>
  <si>
    <t>ROZPROSTŘENÍ ORNICE VE SVAHU V TL DO 0,20M</t>
  </si>
  <si>
    <t>160=160,000 [A]</t>
  </si>
  <si>
    <t>18241</t>
  </si>
  <si>
    <t>ZALOŽENÍ TRÁVNÍKU RUČNÍM VÝSEVEM</t>
  </si>
  <si>
    <t>184C1</t>
  </si>
  <si>
    <t>R</t>
  </si>
  <si>
    <t>VYSAZOVÁNÍ KEŘŮ ( kontejnerované) VČETNĚ VÝKOPU JAMKY</t>
  </si>
  <si>
    <t xml:space="preserve">KUS       </t>
  </si>
  <si>
    <t>Ostrůvky pro výsadbu v ul. Svobody:
Vysazované keře budou kontejnerované sazenice, výsadbová jáma bude 0,3 m3 a bude provedena 50% výměna zeminy (např. vhodnou kompostovanou zeminou s obsahem rašeliny, písku, přípravku na absorbování vody typu hydrogel, vhodného hnojiva v odpovídajícím množství), výsadby budou opatřeny dostatečně velkými závlahovými mísami vytvarovanými tak, aby voda stékala ke keři, po výsadbě budou keře zamulčovány 15 cm vrstvou jemně drceného kůrového kompostu nebo mulče pro růže a bude provedena řádná zálivka. Keře budou opatřeny ochranou v podobě 3 impregnovaných kůlů s 9 příčkami o výšce cca 50 cm nad zemí.
Tavolník Spiraea japonica ´Shirobana´ 3=3,000 [A]
Komule Davidova Buddleja davidii ´Flutterby Pink´ 10=10,000 [B]
Ořechokřídlec clandonský Caryopteris clandonensis 10=10,000 [C]
Meruzalka krvavá Ribes sanguineum ´King Edward VII´ 9=9,000 [D] 
Tavolník popelavý Spiraea cinerea ´Grefsheim´ 9=9,000 [E]
Komule Davidova Buddleja davidii ´Flutterby Pink´ 5=5,000 [F]
Ořechokřídlec clandonský Caryopteris clandonensis 5=5,000 [G]
Komule Davidova Buddleja davidii ´Flutterby Pink´ 3=3,000 [H] 
Ořechokřídlec clandonský Caryopteris clandonensis 2=2,000 [I]
Meruzalka krvavá Ribes sanguineum ´King Edward VII´ 3=3,000 [J] 
Tavolník popelavý Spiraea cinerea ´Grefsheim´ 4=4,000 [K]
Meruzalka krvavá Ribes sanguineum ´King Edward VII´ 4=4,000 [L]
Tavolník popelavý Spiraea cinerea ´Grefsheim´ 3=3,000 [M]
Tavolník Spiraea japonica ´Shirobana´ 10=10,000 [N]
Celkem: A+B+C+D+E+F+G+H+I+J+K+L+M+N=80,000 [O]</t>
  </si>
  <si>
    <t>Základy</t>
  </si>
  <si>
    <t>21197</t>
  </si>
  <si>
    <t>OPLÁŠTĚNÍ ODVODŇOVACÍCH ŽEBER Z GEOTEXTILIE</t>
  </si>
  <si>
    <t>165*2=330,000 [A]</t>
  </si>
  <si>
    <t>21263</t>
  </si>
  <si>
    <t>TRATIVODY KOMPLET Z TRUB Z PLAST HMOT DN DO 150MM</t>
  </si>
  <si>
    <t xml:space="preserve">M         </t>
  </si>
  <si>
    <t>drenáž 
SN8
165=165,000 [A]</t>
  </si>
  <si>
    <t>Komunikace</t>
  </si>
  <si>
    <t>56314</t>
  </si>
  <si>
    <t>VOZOVKOVÉ VRSTVY Z MECHANICKY ZPEVNĚNÉHO KAMENIVA TL. DO 200MM</t>
  </si>
  <si>
    <t>560,4*1,2=672,480 [A]</t>
  </si>
  <si>
    <t>56334</t>
  </si>
  <si>
    <t>VOZOVKOVÉ VRSTVY ZE ŠTĚRKODRTI TL. DO 200MM</t>
  </si>
  <si>
    <t>572121</t>
  </si>
  <si>
    <t>INFILTRAČNÍ POSTŘIK ASFALTOVÝ DO 1,0KG/M2</t>
  </si>
  <si>
    <t>0,7 kg/m2
178,4=178,400 [A]</t>
  </si>
  <si>
    <t>572211</t>
  </si>
  <si>
    <t>SPOJOVACÍ POSTŘIK Z ASFALTU DO 0,5KG/M2</t>
  </si>
  <si>
    <t>0.5.kg/m2
178,4=178,400 [A]</t>
  </si>
  <si>
    <t>574A34</t>
  </si>
  <si>
    <t>ASFALTOVÝ BETON PRO OBRUSNÉ VRSTVY ACO 11+, 11S TL. 40MM</t>
  </si>
  <si>
    <t>178,4=178,400 [A]</t>
  </si>
  <si>
    <t>574E78</t>
  </si>
  <si>
    <t>ASFALTOVÝ BETON PRO PODKLADNÍ VRSTVY ACP 22+, 22S TL. 80MM</t>
  </si>
  <si>
    <t>582612</t>
  </si>
  <si>
    <t>KRYTY Z BETON DLAŽDIC SE ZÁMKEM ŠEDÝCH TL 80MM DO LOŽE Z KAM</t>
  </si>
  <si>
    <t>58261B</t>
  </si>
  <si>
    <t>KRYTY Z BETON DLAŽDIC SE ZÁMKEM BAREV RELIÉF TL 80MM DO LOŽE Z KAM</t>
  </si>
  <si>
    <t>58401</t>
  </si>
  <si>
    <t>VOZOVKOVÉ KRYTY Z VEGETAČNÍCH DÍLCŮ DO LOŽE Z KAM TL DO 100MM</t>
  </si>
  <si>
    <t xml:space="preserve">Potrubí    </t>
  </si>
  <si>
    <t>87433</t>
  </si>
  <si>
    <t>POTRUBÍ Z TRUB PLASTOVÝCH ODPADNÍCH DN DO 150MM</t>
  </si>
  <si>
    <t>přípojky UV
4*2,5=10,000 [A]</t>
  </si>
  <si>
    <t>87634</t>
  </si>
  <si>
    <t>CHRÁNIČKY Z TRUB PLASTOVÝCH DN DO 200MM</t>
  </si>
  <si>
    <t>ochrana stáv. vedení IS
200=200,000 [A]</t>
  </si>
  <si>
    <t>89712</t>
  </si>
  <si>
    <t>VPUSŤ KANALIZAČNÍ ULIČNÍ KOMPLETNÍ Z BETONOVÝCH DÍLCŮ</t>
  </si>
  <si>
    <t>Potrubí</t>
  </si>
  <si>
    <t xml:space="preserve">Doplňující konstrukce a práce                                                                                                                         </t>
  </si>
  <si>
    <t>91</t>
  </si>
  <si>
    <t>9111A3</t>
  </si>
  <si>
    <t>ZÁBRADLÍ SILNIČNÍ S VODOR MADLY - DEMONTÁŽ S PŘESUNEM</t>
  </si>
  <si>
    <t>2*4=8,000 [A]</t>
  </si>
  <si>
    <t>914122</t>
  </si>
  <si>
    <t>DOPRAVNÍ ZNAČKY ZÁKLADNÍ VELIKOSTI OCELOVÉ FÓLIE TŘ 1 - MONTÁŽ S PŘEMÍSTĚNÍM</t>
  </si>
  <si>
    <t>914123</t>
  </si>
  <si>
    <t>DOPRAVNÍ ZNAČKY ZÁKLADNÍ VELIKOSTI OCELOVÉ FÓLIE TŘ 1 - DEMONTÁŽ</t>
  </si>
  <si>
    <t>914913</t>
  </si>
  <si>
    <t>SLOUPKY A STOJKY DZ Z OCEL TRUBEK ZABETON DEMONTÁŽ</t>
  </si>
  <si>
    <t>914921</t>
  </si>
  <si>
    <t>SLOUPKY A STOJKY DOPRAVNÍCH ZNAČEK Z OCEL TRUBEK DO PATKY - DODÁVKA A MONTÁŽ</t>
  </si>
  <si>
    <t>915111</t>
  </si>
  <si>
    <t>VODOROVNÉ DOPRAVNÍ ZNAČENÍ BARVOU HLADKÉ - DODÁVKA A POKLÁDKA</t>
  </si>
  <si>
    <t>obnova V4 š. 0,25
180*0,25=45,000 [A]</t>
  </si>
  <si>
    <t>917224</t>
  </si>
  <si>
    <t>SILNIČNÍ A CHODNÍKOVÉ OBRUBY Z BETONOVÝCH OBRUBNÍKŮ ŠÍŘ 150MM</t>
  </si>
  <si>
    <t>366,5=366,500 [A]</t>
  </si>
  <si>
    <t>919113</t>
  </si>
  <si>
    <t>ŘEZÁNÍ ASFALTOVÉHO KRYTU VOZOVEK TL DO 150MM</t>
  </si>
  <si>
    <t>180=180,000 [A]</t>
  </si>
  <si>
    <t>Doplňující konstrukce a práce</t>
  </si>
  <si>
    <t>Různé dokončovací konstrukce a práce inženýrských staveb</t>
  </si>
  <si>
    <t>93</t>
  </si>
  <si>
    <t>931323</t>
  </si>
  <si>
    <t>TĚSNĚNÍ DILATAČ SPAR ASF ZÁLIVKOU MODIFIK PRŮŘ DO 300MM2</t>
  </si>
  <si>
    <t>vč. vytryskání a předehřátí spáry,
aplikace modifikované bitumenové zálivky
a následném ošetření speciálním posypem
180=180,000 [A]</t>
  </si>
  <si>
    <t>SO 199</t>
  </si>
  <si>
    <t>Dopravně inženýrská opatření</t>
  </si>
  <si>
    <t>914162</t>
  </si>
  <si>
    <t>DOPRAVNÍ ZNAČKY ZÁKLADNÍ VELIKOSTI HLINÍKOVÉ FÓLIE TŘ 1 - MONTÁŽ S PŘEMÍSTĚNÍM</t>
  </si>
  <si>
    <t>15=15,000 [A]</t>
  </si>
  <si>
    <t>914163</t>
  </si>
  <si>
    <t>DOPRAVNÍ ZNAČKY ZÁKLADNÍ VELIKOSTI HLINÍKOVÉ FÓLIE TŘ 1 - DEMONTÁŽ</t>
  </si>
  <si>
    <t>914169</t>
  </si>
  <si>
    <t>DOPRAV ZNAČKY ZÁKL VEL HLINÍK FÓLIE TŘ 1 - NÁJEMNÉ</t>
  </si>
  <si>
    <t xml:space="preserve">KSDEN     </t>
  </si>
  <si>
    <t>předpoklad nájem na 2 měsíce
60*15=900,000 [A]</t>
  </si>
  <si>
    <t>dočasné značení
V1a 125*0,125=15,625 [A]</t>
  </si>
  <si>
    <t>915112</t>
  </si>
  <si>
    <t>VODOROVNÉ DOPRAVNÍ ZNAČENÍ BARVOU HLADKÉ - ODSTRANĚNÍ</t>
  </si>
  <si>
    <t>916132</t>
  </si>
  <si>
    <t>DOPRAV SVĚTLO VÝSTRAŽ SOUPRAVA 5KS - MONTÁŽ S PŘESUNEM</t>
  </si>
  <si>
    <t>916133</t>
  </si>
  <si>
    <t>DOPRAV SVĚTLO VÝSTRAŽ SOUPRAVA 5KS - DEMONTÁŽ</t>
  </si>
  <si>
    <t>916139</t>
  </si>
  <si>
    <t>DOPRAVNÍ SVĚTLO VÝSTRAŽNÉ SOUPRAVA 5 KUSŮ - NÁJEMNÉ</t>
  </si>
  <si>
    <t>předpoklad nájem na 2 měsíce
60*1=60,000 [A]</t>
  </si>
  <si>
    <t>916332</t>
  </si>
  <si>
    <t>SMĚROVACÍ DESKY Z4 JEDNOSTR S FÓLIÍ TŘ 1 - MONTÁŽ S PŘESUNEM</t>
  </si>
  <si>
    <t>916333</t>
  </si>
  <si>
    <t>SMĚROVACÍ DESKY Z4 JEDNOSTR S FÓLIÍ TŘ 1 - DEMONTÁŽ</t>
  </si>
  <si>
    <t>916339</t>
  </si>
  <si>
    <t>SMĚROVACÍ DESKY Z4 - NÁJEMNÉ</t>
  </si>
  <si>
    <t>předpoklad nájem na 2 měsíce
60*100=6 000,000 [A]</t>
  </si>
  <si>
    <t>Dlažba bude po obou stranách opatřena distančními nálitky, které vytváří pravidelné 30 mm široké spáry mezi jednotlivými dlaždicemi. 210x140, Tl. 80 mm
340=340,000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</si>
</sst>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 ###\ ###\ ##0.00"/>
    <numFmt numFmtId="165" formatCode="###\ ###\ ###\ ##0.000"/>
  </numFmts>
  <fonts count="5" x14ac:knownFonts="1">
    <font>
      <sz val="10"/>
      <name val="Arial"/>
    </font>
    <font>
      <b/>
      <sz val="11"/>
      <name val="Arial"/>
    </font>
    <font>
      <sz val="11"/>
      <name val="Arial"/>
    </font>
    <font>
      <b/>
      <sz val="10"/>
      <name val="Arial"/>
    </font>
    <font>
      <sz val="10"/>
      <name val="Arial"/>
    </font>
  </fonts>
  <fills count="3">
    <fill>
      <patternFill patternType="none"/>
    </fill>
    <fill>
      <patternFill patternType="gray125"/>
    </fill>
    <fill>
      <patternFill patternType="solid">
        <fgColor rgb="FFD3D3D3"/>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7">
    <xf numFmtId="0" fontId="0" fillId="0" borderId="0"/>
    <xf numFmtId="9" fontId="4" fillId="0" borderId="0" applyFont="0" applyFill="0" applyBorder="0" applyAlignment="0" applyProtection="0"/>
    <xf numFmtId="44" fontId="4" fillId="0" borderId="0" applyFont="0" applyFill="0" applyBorder="0" applyAlignment="0" applyProtection="0"/>
    <xf numFmtId="42" fontId="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0" fontId="4" fillId="0" borderId="0"/>
  </cellStyleXfs>
  <cellXfs count="15">
    <xf numFmtId="0" fontId="0" fillId="0" borderId="0" xfId="0"/>
    <xf numFmtId="0" fontId="2" fillId="0" borderId="1" xfId="6" applyFont="1" applyBorder="1" applyAlignment="1">
      <alignment horizontal="center" wrapText="1"/>
    </xf>
    <xf numFmtId="0" fontId="1" fillId="0" borderId="0" xfId="6" applyFont="1" applyAlignment="1">
      <alignment horizontal="center"/>
    </xf>
    <xf numFmtId="164" fontId="1" fillId="2" borderId="0" xfId="6" applyNumberFormat="1" applyFont="1" applyFill="1"/>
    <xf numFmtId="0" fontId="1" fillId="2" borderId="0" xfId="6" applyFont="1" applyFill="1" applyAlignment="1">
      <alignment horizontal="right"/>
    </xf>
    <xf numFmtId="0" fontId="2" fillId="0" borderId="1" xfId="6" applyFont="1" applyBorder="1" applyAlignment="1">
      <alignment horizontal="center" wrapText="1"/>
    </xf>
    <xf numFmtId="0" fontId="1" fillId="0" borderId="0" xfId="6" applyFont="1"/>
    <xf numFmtId="0" fontId="0" fillId="0" borderId="1" xfId="6" applyFont="1" applyBorder="1" applyAlignment="1">
      <alignment wrapText="1"/>
    </xf>
    <xf numFmtId="0" fontId="3" fillId="0" borderId="0" xfId="6" applyFont="1"/>
    <xf numFmtId="165" fontId="0" fillId="0" borderId="1" xfId="6" applyNumberFormat="1" applyFont="1" applyBorder="1"/>
    <xf numFmtId="0" fontId="3" fillId="0" borderId="2" xfId="6" applyFont="1" applyBorder="1"/>
    <xf numFmtId="164" fontId="0" fillId="0" borderId="1" xfId="6" applyNumberFormat="1" applyFont="1" applyBorder="1"/>
    <xf numFmtId="164" fontId="0" fillId="0" borderId="1" xfId="6" applyNumberFormat="1" applyFont="1" applyBorder="1" applyProtection="1">
      <protection locked="0"/>
    </xf>
    <xf numFmtId="0" fontId="0" fillId="0" borderId="0" xfId="6" applyFont="1" applyAlignment="1">
      <alignment wrapText="1" shrinkToFit="1"/>
    </xf>
    <xf numFmtId="164" fontId="3" fillId="2" borderId="0" xfId="6" applyNumberFormat="1" applyFont="1" applyFill="1"/>
  </cellXfs>
  <cellStyles count="7">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6" xr:uid="{00000000-0005-0000-0000-000000000000}"/>
    <cellStyle name="Normální"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3"/>
  <sheetViews>
    <sheetView workbookViewId="0">
      <pane ySplit="10" topLeftCell="A11" activePane="bottomLeft" state="frozen"/>
      <selection pane="bottomLeft" activeCell="A11" sqref="A11"/>
    </sheetView>
  </sheetViews>
  <sheetFormatPr defaultColWidth="9.140625" defaultRowHeight="12.75" customHeight="1" x14ac:dyDescent="0.2"/>
  <cols>
    <col min="1" max="1" width="20.7109375" customWidth="1"/>
    <col min="2" max="2" width="60.7109375" customWidth="1"/>
    <col min="3" max="5" width="24.7109375" customWidth="1"/>
  </cols>
  <sheetData>
    <row r="1" spans="1:8" ht="12.75" customHeight="1" x14ac:dyDescent="0.25">
      <c r="A1" s="6" t="s">
        <v>13</v>
      </c>
      <c r="B1" t="s">
        <v>14</v>
      </c>
    </row>
    <row r="3" spans="1:8" ht="12.75" customHeight="1" x14ac:dyDescent="0.25">
      <c r="B3" s="2" t="s">
        <v>0</v>
      </c>
    </row>
    <row r="5" spans="1:8" ht="12.75" customHeight="1" x14ac:dyDescent="0.25">
      <c r="B5" s="3" t="s">
        <v>1</v>
      </c>
    </row>
    <row r="6" spans="1:8" ht="12.75" customHeight="1" x14ac:dyDescent="0.2">
      <c r="B6" t="s">
        <v>2</v>
      </c>
      <c r="G6" t="s">
        <v>5</v>
      </c>
      <c r="H6">
        <v>0</v>
      </c>
    </row>
    <row r="7" spans="1:8" ht="12.75" customHeight="1" x14ac:dyDescent="0.25">
      <c r="B7" s="4" t="s">
        <v>3</v>
      </c>
      <c r="C7" s="3">
        <f>SUM(C11:C13)</f>
        <v>0</v>
      </c>
      <c r="G7" t="s">
        <v>6</v>
      </c>
      <c r="H7">
        <v>15</v>
      </c>
    </row>
    <row r="8" spans="1:8" ht="12.75" customHeight="1" x14ac:dyDescent="0.25">
      <c r="B8" s="4" t="s">
        <v>4</v>
      </c>
      <c r="C8" s="3">
        <f>SUM(E11:E13)</f>
        <v>0</v>
      </c>
      <c r="G8" t="s">
        <v>7</v>
      </c>
      <c r="H8">
        <v>21</v>
      </c>
    </row>
    <row r="10" spans="1:8" ht="12.75" customHeight="1" x14ac:dyDescent="0.2">
      <c r="A10" s="5" t="s">
        <v>8</v>
      </c>
      <c r="B10" s="5" t="s">
        <v>9</v>
      </c>
      <c r="C10" s="5" t="s">
        <v>10</v>
      </c>
      <c r="D10" s="5" t="s">
        <v>11</v>
      </c>
      <c r="E10" s="5" t="s">
        <v>12</v>
      </c>
    </row>
    <row r="11" spans="1:8" ht="12.75" customHeight="1" x14ac:dyDescent="0.2">
      <c r="A11" s="7" t="s">
        <v>21</v>
      </c>
      <c r="B11" s="7" t="s">
        <v>22</v>
      </c>
      <c r="C11" s="11">
        <f>'02'!H43</f>
        <v>0</v>
      </c>
      <c r="D11" s="11">
        <f>'02'!P43</f>
        <v>0</v>
      </c>
      <c r="E11" s="11">
        <f>C11+D11</f>
        <v>0</v>
      </c>
    </row>
    <row r="12" spans="1:8" ht="12.75" customHeight="1" x14ac:dyDescent="0.2">
      <c r="A12" s="7" t="s">
        <v>80</v>
      </c>
      <c r="B12" s="7" t="s">
        <v>81</v>
      </c>
      <c r="C12" s="11">
        <f>'SO 101'!H115</f>
        <v>0</v>
      </c>
      <c r="D12" s="11">
        <f>'SO 101'!P115</f>
        <v>0</v>
      </c>
      <c r="E12" s="11">
        <f>C12+D12</f>
        <v>0</v>
      </c>
    </row>
    <row r="13" spans="1:8" ht="12.75" customHeight="1" x14ac:dyDescent="0.2">
      <c r="A13" s="7" t="s">
        <v>208</v>
      </c>
      <c r="B13" s="7" t="s">
        <v>209</v>
      </c>
      <c r="C13" s="11">
        <f>'SO 199'!H41</f>
        <v>0</v>
      </c>
      <c r="D13" s="11">
        <f>'SO 199'!P41</f>
        <v>0</v>
      </c>
      <c r="E13" s="11">
        <f>C13+D13</f>
        <v>0</v>
      </c>
    </row>
  </sheetData>
  <sheetProtection formatColumns="0"/>
  <hyperlinks>
    <hyperlink ref="A11" location="#'02'!A1" tooltip="Odkaz na stranku objektu [02]" display="02" xr:uid="{00000000-0004-0000-0000-000000000000}"/>
    <hyperlink ref="A12" location="#'SO 101'!A1" tooltip="Odkaz na stranku objektu [SO 101]" display="SO 101" xr:uid="{00000000-0004-0000-0000-000001000000}"/>
    <hyperlink ref="A13" location="#'SO 199'!A1" tooltip="Odkaz na stranku objektu [SO 199]" display="SO 199" xr:uid="{00000000-0004-0000-0000-000002000000}"/>
  </hyperlinks>
  <pageMargins left="0.75" right="0.75" top="1" bottom="1" header="0.5" footer="0.5"/>
  <pageSetup paperSize="9" fitToHeight="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43"/>
  <sheetViews>
    <sheetView workbookViewId="0">
      <pane ySplit="10" topLeftCell="A11" activePane="bottomLeft" state="frozen"/>
      <selection pane="bottomLeft" activeCell="A11" sqref="A11"/>
    </sheetView>
  </sheetViews>
  <sheetFormatPr defaultColWidth="9.140625" defaultRowHeight="12.75" customHeight="1" x14ac:dyDescent="0.2"/>
  <cols>
    <col min="1" max="1" width="6.7109375" customWidth="1"/>
    <col min="2" max="2" width="15.7109375" customWidth="1"/>
    <col min="3" max="3" width="18.7109375" customWidth="1"/>
    <col min="4" max="4" width="75.7109375" customWidth="1"/>
    <col min="5" max="5" width="9.7109375" customWidth="1"/>
    <col min="6" max="6" width="12.7109375" customWidth="1"/>
    <col min="7" max="8" width="14.7109375" customWidth="1"/>
    <col min="15" max="16" width="9.140625" hidden="1" customWidth="1"/>
  </cols>
  <sheetData>
    <row r="1" spans="1:16" ht="12.75" customHeight="1" x14ac:dyDescent="0.25">
      <c r="A1" s="6" t="s">
        <v>13</v>
      </c>
      <c r="C1" t="s">
        <v>14</v>
      </c>
    </row>
    <row r="2" spans="1:16" ht="12.75" customHeight="1" x14ac:dyDescent="0.25">
      <c r="C2" s="2" t="s">
        <v>15</v>
      </c>
    </row>
    <row r="4" spans="1:16" ht="12.75" customHeight="1" x14ac:dyDescent="0.25">
      <c r="A4" t="s">
        <v>16</v>
      </c>
      <c r="C4" s="6" t="s">
        <v>19</v>
      </c>
      <c r="D4" s="6" t="s">
        <v>20</v>
      </c>
      <c r="E4" s="6"/>
    </row>
    <row r="5" spans="1:16" ht="12.75" customHeight="1" x14ac:dyDescent="0.25">
      <c r="A5" t="s">
        <v>17</v>
      </c>
      <c r="C5" s="6" t="s">
        <v>21</v>
      </c>
      <c r="D5" s="6" t="s">
        <v>22</v>
      </c>
      <c r="E5" s="6"/>
    </row>
    <row r="6" spans="1:16" ht="12.75" customHeight="1" x14ac:dyDescent="0.25">
      <c r="A6" t="s">
        <v>18</v>
      </c>
      <c r="C6" s="6" t="s">
        <v>21</v>
      </c>
      <c r="D6" s="6" t="s">
        <v>22</v>
      </c>
      <c r="E6" s="6"/>
    </row>
    <row r="7" spans="1:16" ht="12.75" customHeight="1" x14ac:dyDescent="0.25">
      <c r="C7" s="6"/>
      <c r="D7" s="6"/>
      <c r="E7" s="6"/>
    </row>
    <row r="8" spans="1:16" ht="12.75" customHeight="1" x14ac:dyDescent="0.2">
      <c r="A8" s="1" t="s">
        <v>23</v>
      </c>
      <c r="B8" s="1" t="s">
        <v>25</v>
      </c>
      <c r="C8" s="1" t="s">
        <v>26</v>
      </c>
      <c r="D8" s="1" t="s">
        <v>27</v>
      </c>
      <c r="E8" s="1" t="s">
        <v>28</v>
      </c>
      <c r="F8" s="1" t="s">
        <v>29</v>
      </c>
      <c r="G8" s="1" t="s">
        <v>30</v>
      </c>
      <c r="H8" s="1"/>
      <c r="O8" t="s">
        <v>33</v>
      </c>
      <c r="P8" t="s">
        <v>11</v>
      </c>
    </row>
    <row r="9" spans="1:16" ht="14.25" x14ac:dyDescent="0.2">
      <c r="A9" s="1"/>
      <c r="B9" s="1"/>
      <c r="C9" s="1"/>
      <c r="D9" s="1"/>
      <c r="E9" s="1"/>
      <c r="F9" s="1"/>
      <c r="G9" s="5" t="s">
        <v>31</v>
      </c>
      <c r="H9" s="5" t="s">
        <v>32</v>
      </c>
      <c r="O9" t="s">
        <v>11</v>
      </c>
    </row>
    <row r="10" spans="1:16" ht="14.25" x14ac:dyDescent="0.2">
      <c r="A10" s="5" t="s">
        <v>24</v>
      </c>
      <c r="B10" s="5" t="s">
        <v>34</v>
      </c>
      <c r="C10" s="5" t="s">
        <v>35</v>
      </c>
      <c r="D10" s="5" t="s">
        <v>36</v>
      </c>
      <c r="E10" s="5" t="s">
        <v>37</v>
      </c>
      <c r="F10" s="5" t="s">
        <v>38</v>
      </c>
      <c r="G10" s="5" t="s">
        <v>39</v>
      </c>
      <c r="H10" s="5" t="s">
        <v>40</v>
      </c>
    </row>
    <row r="11" spans="1:16" ht="12.75" customHeight="1" x14ac:dyDescent="0.2">
      <c r="A11" s="8"/>
      <c r="B11" s="8"/>
      <c r="C11" s="8" t="s">
        <v>21</v>
      </c>
      <c r="D11" s="8" t="s">
        <v>22</v>
      </c>
      <c r="E11" s="8"/>
      <c r="F11" s="10"/>
      <c r="G11" s="8"/>
      <c r="H11" s="10"/>
    </row>
    <row r="12" spans="1:16" x14ac:dyDescent="0.2">
      <c r="A12" s="7">
        <v>1</v>
      </c>
      <c r="B12" s="7" t="s">
        <v>41</v>
      </c>
      <c r="C12" s="7" t="s">
        <v>42</v>
      </c>
      <c r="D12" s="7" t="s">
        <v>43</v>
      </c>
      <c r="E12" s="7" t="s">
        <v>44</v>
      </c>
      <c r="F12" s="9">
        <v>1</v>
      </c>
      <c r="G12" s="12"/>
      <c r="H12" s="11">
        <f>ROUND((G12*F12),2)</f>
        <v>0</v>
      </c>
      <c r="O12">
        <f>rekapitulace!H8</f>
        <v>21</v>
      </c>
      <c r="P12">
        <f>O12/100*H12</f>
        <v>0</v>
      </c>
    </row>
    <row r="13" spans="1:16" x14ac:dyDescent="0.2">
      <c r="D13" s="13" t="s">
        <v>45</v>
      </c>
    </row>
    <row r="14" spans="1:16" x14ac:dyDescent="0.2">
      <c r="A14" s="7">
        <v>2</v>
      </c>
      <c r="B14" s="7" t="s">
        <v>46</v>
      </c>
      <c r="C14" s="7" t="s">
        <v>42</v>
      </c>
      <c r="D14" s="7" t="s">
        <v>47</v>
      </c>
      <c r="E14" s="7" t="s">
        <v>44</v>
      </c>
      <c r="F14" s="9">
        <v>1</v>
      </c>
      <c r="G14" s="12"/>
      <c r="H14" s="11">
        <f>ROUND((G14*F14),2)</f>
        <v>0</v>
      </c>
      <c r="O14">
        <f>rekapitulace!H8</f>
        <v>21</v>
      </c>
      <c r="P14">
        <f>O14/100*H14</f>
        <v>0</v>
      </c>
    </row>
    <row r="15" spans="1:16" x14ac:dyDescent="0.2">
      <c r="A15" s="7">
        <v>3</v>
      </c>
      <c r="B15" s="7" t="s">
        <v>48</v>
      </c>
      <c r="C15" s="7" t="s">
        <v>42</v>
      </c>
      <c r="D15" s="7" t="s">
        <v>49</v>
      </c>
      <c r="E15" s="7" t="s">
        <v>50</v>
      </c>
      <c r="F15" s="9">
        <v>1</v>
      </c>
      <c r="G15" s="12"/>
      <c r="H15" s="11">
        <f>ROUND((G15*F15),2)</f>
        <v>0</v>
      </c>
      <c r="O15">
        <f>rekapitulace!H8</f>
        <v>21</v>
      </c>
      <c r="P15">
        <f>O15/100*H15</f>
        <v>0</v>
      </c>
    </row>
    <row r="16" spans="1:16" x14ac:dyDescent="0.2">
      <c r="A16" s="7">
        <v>4</v>
      </c>
      <c r="B16" s="7" t="s">
        <v>51</v>
      </c>
      <c r="C16" s="7" t="s">
        <v>42</v>
      </c>
      <c r="D16" s="7" t="s">
        <v>52</v>
      </c>
      <c r="E16" s="7" t="s">
        <v>44</v>
      </c>
      <c r="F16" s="9">
        <v>1</v>
      </c>
      <c r="G16" s="12"/>
      <c r="H16" s="11">
        <f>ROUND((G16*F16),2)</f>
        <v>0</v>
      </c>
      <c r="O16">
        <f>rekapitulace!H8</f>
        <v>21</v>
      </c>
      <c r="P16">
        <f>O16/100*H16</f>
        <v>0</v>
      </c>
    </row>
    <row r="17" spans="1:16" x14ac:dyDescent="0.2">
      <c r="D17" s="13" t="s">
        <v>53</v>
      </c>
    </row>
    <row r="18" spans="1:16" x14ac:dyDescent="0.2">
      <c r="A18" s="7">
        <v>5</v>
      </c>
      <c r="B18" s="7" t="s">
        <v>54</v>
      </c>
      <c r="C18" s="7" t="s">
        <v>42</v>
      </c>
      <c r="D18" s="7" t="s">
        <v>55</v>
      </c>
      <c r="E18" s="7" t="s">
        <v>44</v>
      </c>
      <c r="F18" s="9">
        <v>1</v>
      </c>
      <c r="G18" s="12"/>
      <c r="H18" s="11">
        <f>ROUND((G18*F18),2)</f>
        <v>0</v>
      </c>
      <c r="O18">
        <f>rekapitulace!H8</f>
        <v>21</v>
      </c>
      <c r="P18">
        <f>O18/100*H18</f>
        <v>0</v>
      </c>
    </row>
    <row r="19" spans="1:16" ht="25.5" x14ac:dyDescent="0.2">
      <c r="D19" s="13" t="s">
        <v>56</v>
      </c>
    </row>
    <row r="20" spans="1:16" x14ac:dyDescent="0.2">
      <c r="A20" s="7">
        <v>6</v>
      </c>
      <c r="B20" s="7" t="s">
        <v>57</v>
      </c>
      <c r="C20" s="7" t="s">
        <v>42</v>
      </c>
      <c r="D20" s="7" t="s">
        <v>58</v>
      </c>
      <c r="E20" s="7" t="s">
        <v>44</v>
      </c>
      <c r="F20" s="9">
        <v>1</v>
      </c>
      <c r="G20" s="12"/>
      <c r="H20" s="11">
        <f>ROUND((G20*F20),2)</f>
        <v>0</v>
      </c>
      <c r="O20">
        <f>rekapitulace!H8</f>
        <v>21</v>
      </c>
      <c r="P20">
        <f>O20/100*H20</f>
        <v>0</v>
      </c>
    </row>
    <row r="21" spans="1:16" x14ac:dyDescent="0.2">
      <c r="D21" s="13" t="s">
        <v>59</v>
      </c>
    </row>
    <row r="22" spans="1:16" x14ac:dyDescent="0.2">
      <c r="A22" s="7">
        <v>7</v>
      </c>
      <c r="B22" s="7" t="s">
        <v>60</v>
      </c>
      <c r="C22" s="7" t="s">
        <v>42</v>
      </c>
      <c r="D22" s="7" t="s">
        <v>61</v>
      </c>
      <c r="E22" s="7" t="s">
        <v>50</v>
      </c>
      <c r="F22" s="9">
        <v>1</v>
      </c>
      <c r="G22" s="12"/>
      <c r="H22" s="11">
        <f>ROUND((G22*F22),2)</f>
        <v>0</v>
      </c>
      <c r="O22">
        <f>rekapitulace!H8</f>
        <v>21</v>
      </c>
      <c r="P22">
        <f>O22/100*H22</f>
        <v>0</v>
      </c>
    </row>
    <row r="23" spans="1:16" ht="38.25" x14ac:dyDescent="0.2">
      <c r="D23" s="13" t="s">
        <v>62</v>
      </c>
    </row>
    <row r="24" spans="1:16" x14ac:dyDescent="0.2">
      <c r="A24" s="7">
        <v>8</v>
      </c>
      <c r="B24" s="7" t="s">
        <v>63</v>
      </c>
      <c r="C24" s="7" t="s">
        <v>42</v>
      </c>
      <c r="D24" s="7" t="s">
        <v>64</v>
      </c>
      <c r="E24" s="7" t="s">
        <v>50</v>
      </c>
      <c r="F24" s="9">
        <v>1</v>
      </c>
      <c r="G24" s="12"/>
      <c r="H24" s="11">
        <f>ROUND((G24*F24),2)</f>
        <v>0</v>
      </c>
      <c r="O24">
        <f>rekapitulace!H8</f>
        <v>21</v>
      </c>
      <c r="P24">
        <f>O24/100*H24</f>
        <v>0</v>
      </c>
    </row>
    <row r="25" spans="1:16" ht="38.25" x14ac:dyDescent="0.2">
      <c r="D25" s="13" t="s">
        <v>65</v>
      </c>
    </row>
    <row r="26" spans="1:16" x14ac:dyDescent="0.2">
      <c r="A26" s="7">
        <v>9</v>
      </c>
      <c r="B26" s="7" t="s">
        <v>66</v>
      </c>
      <c r="C26" s="7" t="s">
        <v>24</v>
      </c>
      <c r="D26" s="7" t="s">
        <v>67</v>
      </c>
      <c r="E26" s="7" t="s">
        <v>44</v>
      </c>
      <c r="F26" s="9">
        <v>1</v>
      </c>
      <c r="G26" s="12"/>
      <c r="H26" s="11">
        <f>ROUND((G26*F26),2)</f>
        <v>0</v>
      </c>
      <c r="O26">
        <f>rekapitulace!H8</f>
        <v>21</v>
      </c>
      <c r="P26">
        <f>O26/100*H26</f>
        <v>0</v>
      </c>
    </row>
    <row r="27" spans="1:16" ht="25.5" x14ac:dyDescent="0.2">
      <c r="D27" s="13" t="s">
        <v>68</v>
      </c>
    </row>
    <row r="28" spans="1:16" x14ac:dyDescent="0.2">
      <c r="A28" s="7">
        <v>10</v>
      </c>
      <c r="B28" s="7" t="s">
        <v>66</v>
      </c>
      <c r="C28" s="7" t="s">
        <v>34</v>
      </c>
      <c r="D28" s="7" t="s">
        <v>67</v>
      </c>
      <c r="E28" s="7" t="s">
        <v>44</v>
      </c>
      <c r="F28" s="9">
        <v>1</v>
      </c>
      <c r="G28" s="12"/>
      <c r="H28" s="11">
        <f>ROUND((G28*F28),2)</f>
        <v>0</v>
      </c>
      <c r="O28">
        <f>rekapitulace!H8</f>
        <v>21</v>
      </c>
      <c r="P28">
        <f>O28/100*H28</f>
        <v>0</v>
      </c>
    </row>
    <row r="29" spans="1:16" x14ac:dyDescent="0.2">
      <c r="D29" s="13" t="s">
        <v>69</v>
      </c>
    </row>
    <row r="30" spans="1:16" x14ac:dyDescent="0.2">
      <c r="A30" s="7">
        <v>11</v>
      </c>
      <c r="B30" s="7" t="s">
        <v>70</v>
      </c>
      <c r="C30" s="7" t="s">
        <v>42</v>
      </c>
      <c r="D30" s="7" t="s">
        <v>71</v>
      </c>
      <c r="E30" s="7" t="s">
        <v>44</v>
      </c>
      <c r="F30" s="9">
        <v>1</v>
      </c>
      <c r="G30" s="12"/>
      <c r="H30" s="11">
        <f>ROUND((G30*F30),2)</f>
        <v>0</v>
      </c>
      <c r="O30">
        <f>rekapitulace!H8</f>
        <v>21</v>
      </c>
      <c r="P30">
        <f>O30/100*H30</f>
        <v>0</v>
      </c>
    </row>
    <row r="31" spans="1:16" ht="242.25" x14ac:dyDescent="0.2">
      <c r="D31" s="13" t="s">
        <v>72</v>
      </c>
    </row>
    <row r="32" spans="1:16" ht="12.75" customHeight="1" x14ac:dyDescent="0.2">
      <c r="A32" s="14"/>
      <c r="B32" s="14"/>
      <c r="C32" s="14" t="s">
        <v>21</v>
      </c>
      <c r="D32" s="14" t="s">
        <v>22</v>
      </c>
      <c r="E32" s="14"/>
      <c r="F32" s="14"/>
      <c r="G32" s="14"/>
      <c r="H32" s="14">
        <f>SUM(H12:H31)</f>
        <v>0</v>
      </c>
      <c r="P32">
        <f>ROUND(SUM(P12:P31),2)</f>
        <v>0</v>
      </c>
    </row>
    <row r="34" spans="1:16" ht="12.75" customHeight="1" x14ac:dyDescent="0.2">
      <c r="A34" s="14"/>
      <c r="B34" s="14"/>
      <c r="C34" s="14"/>
      <c r="D34" s="14" t="s">
        <v>73</v>
      </c>
      <c r="E34" s="14"/>
      <c r="F34" s="14"/>
      <c r="G34" s="14"/>
      <c r="H34" s="14">
        <f>+H32</f>
        <v>0</v>
      </c>
      <c r="P34">
        <f>+P32</f>
        <v>0</v>
      </c>
    </row>
    <row r="36" spans="1:16" ht="12.75" customHeight="1" x14ac:dyDescent="0.2">
      <c r="A36" s="8" t="s">
        <v>74</v>
      </c>
      <c r="B36" s="8"/>
      <c r="C36" s="8"/>
      <c r="D36" s="8"/>
      <c r="E36" s="8"/>
      <c r="F36" s="8"/>
      <c r="G36" s="8"/>
      <c r="H36" s="8"/>
    </row>
    <row r="37" spans="1:16" ht="12.75" customHeight="1" x14ac:dyDescent="0.2">
      <c r="A37" s="8"/>
      <c r="B37" s="8"/>
      <c r="C37" s="8"/>
      <c r="D37" s="8" t="s">
        <v>75</v>
      </c>
      <c r="E37" s="8"/>
      <c r="F37" s="8"/>
      <c r="G37" s="8"/>
      <c r="H37" s="8"/>
    </row>
    <row r="38" spans="1:16" ht="12.75" customHeight="1" x14ac:dyDescent="0.2">
      <c r="A38" s="14"/>
      <c r="B38" s="14"/>
      <c r="C38" s="14"/>
      <c r="D38" s="14" t="s">
        <v>76</v>
      </c>
      <c r="E38" s="14"/>
      <c r="F38" s="14"/>
      <c r="G38" s="14"/>
      <c r="H38" s="14">
        <v>0</v>
      </c>
      <c r="P38">
        <v>0</v>
      </c>
    </row>
    <row r="39" spans="1:16" ht="12.75" customHeight="1" x14ac:dyDescent="0.2">
      <c r="A39" s="14"/>
      <c r="B39" s="14"/>
      <c r="C39" s="14"/>
      <c r="D39" s="14" t="s">
        <v>77</v>
      </c>
      <c r="E39" s="14"/>
      <c r="F39" s="14"/>
      <c r="G39" s="14"/>
      <c r="H39" s="14"/>
    </row>
    <row r="40" spans="1:16" ht="12.75" customHeight="1" x14ac:dyDescent="0.2">
      <c r="A40" s="14"/>
      <c r="B40" s="14"/>
      <c r="C40" s="14"/>
      <c r="D40" s="14" t="s">
        <v>78</v>
      </c>
      <c r="E40" s="14"/>
      <c r="F40" s="14"/>
      <c r="G40" s="14"/>
      <c r="H40" s="14">
        <v>0</v>
      </c>
      <c r="P40">
        <v>0</v>
      </c>
    </row>
    <row r="41" spans="1:16" ht="12.75" customHeight="1" x14ac:dyDescent="0.2">
      <c r="A41" s="14"/>
      <c r="B41" s="14"/>
      <c r="C41" s="14"/>
      <c r="D41" s="14" t="s">
        <v>79</v>
      </c>
      <c r="E41" s="14"/>
      <c r="F41" s="14"/>
      <c r="G41" s="14"/>
      <c r="H41" s="14">
        <f>H38+H40</f>
        <v>0</v>
      </c>
      <c r="P41">
        <f>P38+P40</f>
        <v>0</v>
      </c>
    </row>
    <row r="43" spans="1:16" ht="12.75" customHeight="1" x14ac:dyDescent="0.2">
      <c r="A43" s="14"/>
      <c r="B43" s="14"/>
      <c r="C43" s="14"/>
      <c r="D43" s="14" t="s">
        <v>79</v>
      </c>
      <c r="E43" s="14"/>
      <c r="F43" s="14"/>
      <c r="G43" s="14"/>
      <c r="H43" s="14">
        <f>H34+H41</f>
        <v>0</v>
      </c>
      <c r="P43">
        <f>P34+P41</f>
        <v>0</v>
      </c>
    </row>
  </sheetData>
  <sheetProtection formatColumns="0"/>
  <mergeCells count="7">
    <mergeCell ref="F8:F9"/>
    <mergeCell ref="G8:H8"/>
    <mergeCell ref="A8:A9"/>
    <mergeCell ref="B8:B9"/>
    <mergeCell ref="C8:C9"/>
    <mergeCell ref="D8:D9"/>
    <mergeCell ref="E8:E9"/>
  </mergeCells>
  <pageMargins left="0.75" right="0.75" top="1" bottom="1" header="0.5" footer="0.5"/>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15"/>
  <sheetViews>
    <sheetView tabSelected="1" workbookViewId="0">
      <pane ySplit="10" topLeftCell="A56" activePane="bottomLeft" state="frozen"/>
      <selection pane="bottomLeft" activeCell="M69" sqref="M69"/>
    </sheetView>
  </sheetViews>
  <sheetFormatPr defaultColWidth="9.140625" defaultRowHeight="12.75" customHeight="1" x14ac:dyDescent="0.2"/>
  <cols>
    <col min="1" max="1" width="6.7109375" customWidth="1"/>
    <col min="2" max="2" width="15.7109375" customWidth="1"/>
    <col min="3" max="3" width="18.7109375" customWidth="1"/>
    <col min="4" max="4" width="75.7109375" customWidth="1"/>
    <col min="5" max="5" width="9.7109375" customWidth="1"/>
    <col min="6" max="6" width="12.7109375" customWidth="1"/>
    <col min="7" max="8" width="14.7109375" customWidth="1"/>
    <col min="15" max="16" width="9.140625" hidden="1" customWidth="1"/>
  </cols>
  <sheetData>
    <row r="1" spans="1:16" ht="12.75" customHeight="1" x14ac:dyDescent="0.25">
      <c r="A1" s="6" t="s">
        <v>13</v>
      </c>
      <c r="C1" t="s">
        <v>14</v>
      </c>
    </row>
    <row r="2" spans="1:16" ht="12.75" customHeight="1" x14ac:dyDescent="0.25">
      <c r="C2" s="2" t="s">
        <v>15</v>
      </c>
    </row>
    <row r="4" spans="1:16" ht="12.75" customHeight="1" x14ac:dyDescent="0.25">
      <c r="A4" t="s">
        <v>16</v>
      </c>
      <c r="C4" s="6" t="s">
        <v>19</v>
      </c>
      <c r="D4" s="6" t="s">
        <v>20</v>
      </c>
      <c r="E4" s="6"/>
    </row>
    <row r="5" spans="1:16" ht="12.75" customHeight="1" x14ac:dyDescent="0.25">
      <c r="A5" t="s">
        <v>17</v>
      </c>
      <c r="C5" s="6" t="s">
        <v>80</v>
      </c>
      <c r="D5" s="6" t="s">
        <v>81</v>
      </c>
      <c r="E5" s="6"/>
    </row>
    <row r="6" spans="1:16" ht="12.75" customHeight="1" x14ac:dyDescent="0.25">
      <c r="A6" t="s">
        <v>18</v>
      </c>
      <c r="C6" s="6" t="s">
        <v>80</v>
      </c>
      <c r="D6" s="6" t="s">
        <v>81</v>
      </c>
      <c r="E6" s="6"/>
    </row>
    <row r="7" spans="1:16" ht="12.75" customHeight="1" x14ac:dyDescent="0.25">
      <c r="C7" s="6"/>
      <c r="D7" s="6"/>
      <c r="E7" s="6"/>
    </row>
    <row r="8" spans="1:16" ht="12.75" customHeight="1" x14ac:dyDescent="0.2">
      <c r="A8" s="1" t="s">
        <v>23</v>
      </c>
      <c r="B8" s="1" t="s">
        <v>25</v>
      </c>
      <c r="C8" s="1" t="s">
        <v>26</v>
      </c>
      <c r="D8" s="1" t="s">
        <v>27</v>
      </c>
      <c r="E8" s="1" t="s">
        <v>28</v>
      </c>
      <c r="F8" s="1" t="s">
        <v>29</v>
      </c>
      <c r="G8" s="1" t="s">
        <v>30</v>
      </c>
      <c r="H8" s="1"/>
      <c r="O8" t="s">
        <v>33</v>
      </c>
      <c r="P8" t="s">
        <v>11</v>
      </c>
    </row>
    <row r="9" spans="1:16" ht="14.25" x14ac:dyDescent="0.2">
      <c r="A9" s="1"/>
      <c r="B9" s="1"/>
      <c r="C9" s="1"/>
      <c r="D9" s="1"/>
      <c r="E9" s="1"/>
      <c r="F9" s="1"/>
      <c r="G9" s="5" t="s">
        <v>31</v>
      </c>
      <c r="H9" s="5" t="s">
        <v>32</v>
      </c>
      <c r="O9" t="s">
        <v>11</v>
      </c>
    </row>
    <row r="10" spans="1:16" ht="14.25" x14ac:dyDescent="0.2">
      <c r="A10" s="5" t="s">
        <v>24</v>
      </c>
      <c r="B10" s="5" t="s">
        <v>34</v>
      </c>
      <c r="C10" s="5" t="s">
        <v>35</v>
      </c>
      <c r="D10" s="5" t="s">
        <v>36</v>
      </c>
      <c r="E10" s="5" t="s">
        <v>37</v>
      </c>
      <c r="F10" s="5" t="s">
        <v>38</v>
      </c>
      <c r="G10" s="5" t="s">
        <v>39</v>
      </c>
      <c r="H10" s="5" t="s">
        <v>40</v>
      </c>
    </row>
    <row r="11" spans="1:16" ht="12.75" customHeight="1" x14ac:dyDescent="0.2">
      <c r="A11" s="8"/>
      <c r="B11" s="8"/>
      <c r="C11" s="8" t="s">
        <v>83</v>
      </c>
      <c r="D11" s="8" t="s">
        <v>82</v>
      </c>
      <c r="E11" s="8"/>
      <c r="F11" s="10"/>
      <c r="G11" s="8"/>
      <c r="H11" s="10"/>
    </row>
    <row r="12" spans="1:16" x14ac:dyDescent="0.2">
      <c r="A12" s="7">
        <v>1</v>
      </c>
      <c r="B12" s="7" t="s">
        <v>84</v>
      </c>
      <c r="C12" s="7" t="s">
        <v>24</v>
      </c>
      <c r="D12" s="7" t="s">
        <v>85</v>
      </c>
      <c r="E12" s="7" t="s">
        <v>86</v>
      </c>
      <c r="F12" s="9">
        <v>125.194</v>
      </c>
      <c r="G12" s="12"/>
      <c r="H12" s="11">
        <f>ROUND((G12*F12),2)</f>
        <v>0</v>
      </c>
      <c r="O12">
        <f>rekapitulace!H8</f>
        <v>21</v>
      </c>
      <c r="P12">
        <f>O12/100*H12</f>
        <v>0</v>
      </c>
    </row>
    <row r="13" spans="1:16" ht="51" x14ac:dyDescent="0.2">
      <c r="D13" s="13" t="s">
        <v>87</v>
      </c>
    </row>
    <row r="14" spans="1:16" x14ac:dyDescent="0.2">
      <c r="A14" s="7">
        <v>2</v>
      </c>
      <c r="B14" s="7" t="s">
        <v>84</v>
      </c>
      <c r="C14" s="7" t="s">
        <v>34</v>
      </c>
      <c r="D14" s="7" t="s">
        <v>85</v>
      </c>
      <c r="E14" s="7" t="s">
        <v>86</v>
      </c>
      <c r="F14" s="9">
        <v>585.93600000000004</v>
      </c>
      <c r="G14" s="12"/>
      <c r="H14" s="11">
        <f>ROUND((G14*F14),2)</f>
        <v>0</v>
      </c>
      <c r="O14">
        <f>rekapitulace!H8</f>
        <v>21</v>
      </c>
      <c r="P14">
        <f>O14/100*H14</f>
        <v>0</v>
      </c>
    </row>
    <row r="15" spans="1:16" ht="25.5" x14ac:dyDescent="0.2">
      <c r="D15" s="13" t="s">
        <v>88</v>
      </c>
    </row>
    <row r="16" spans="1:16" x14ac:dyDescent="0.2">
      <c r="A16" s="7">
        <v>3</v>
      </c>
      <c r="B16" s="7" t="s">
        <v>84</v>
      </c>
      <c r="C16" s="7" t="s">
        <v>35</v>
      </c>
      <c r="D16" s="7" t="s">
        <v>85</v>
      </c>
      <c r="E16" s="7" t="s">
        <v>86</v>
      </c>
      <c r="F16" s="9">
        <v>4.048</v>
      </c>
      <c r="G16" s="12"/>
      <c r="H16" s="11">
        <f>ROUND((G16*F16),2)</f>
        <v>0</v>
      </c>
      <c r="O16">
        <f>rekapitulace!H8</f>
        <v>21</v>
      </c>
      <c r="P16">
        <f>O16/100*H16</f>
        <v>0</v>
      </c>
    </row>
    <row r="17" spans="1:16" ht="25.5" x14ac:dyDescent="0.2">
      <c r="D17" s="13" t="s">
        <v>89</v>
      </c>
    </row>
    <row r="18" spans="1:16" ht="12.75" customHeight="1" x14ac:dyDescent="0.2">
      <c r="A18" s="14"/>
      <c r="B18" s="14"/>
      <c r="C18" s="14" t="s">
        <v>83</v>
      </c>
      <c r="D18" s="14" t="s">
        <v>82</v>
      </c>
      <c r="E18" s="14"/>
      <c r="F18" s="14"/>
      <c r="G18" s="14"/>
      <c r="H18" s="14">
        <f>SUM(H12:H17)</f>
        <v>0</v>
      </c>
      <c r="P18">
        <f>ROUND(SUM(P12:P17),2)</f>
        <v>0</v>
      </c>
    </row>
    <row r="20" spans="1:16" ht="12.75" customHeight="1" x14ac:dyDescent="0.2">
      <c r="A20" s="8"/>
      <c r="B20" s="8"/>
      <c r="C20" s="8" t="s">
        <v>24</v>
      </c>
      <c r="D20" s="8" t="s">
        <v>90</v>
      </c>
      <c r="E20" s="8"/>
      <c r="F20" s="10"/>
      <c r="G20" s="8"/>
      <c r="H20" s="10"/>
    </row>
    <row r="21" spans="1:16" x14ac:dyDescent="0.2">
      <c r="A21" s="7">
        <v>4</v>
      </c>
      <c r="B21" s="7" t="s">
        <v>91</v>
      </c>
      <c r="C21" s="7" t="s">
        <v>42</v>
      </c>
      <c r="D21" s="7" t="s">
        <v>92</v>
      </c>
      <c r="E21" s="7" t="s">
        <v>93</v>
      </c>
      <c r="F21" s="9">
        <v>40</v>
      </c>
      <c r="G21" s="12"/>
      <c r="H21" s="11">
        <f>ROUND((G21*F21),2)</f>
        <v>0</v>
      </c>
      <c r="O21">
        <f>rekapitulace!H8</f>
        <v>21</v>
      </c>
      <c r="P21">
        <f>O21/100*H21</f>
        <v>0</v>
      </c>
    </row>
    <row r="22" spans="1:16" x14ac:dyDescent="0.2">
      <c r="D22" s="13" t="s">
        <v>94</v>
      </c>
    </row>
    <row r="23" spans="1:16" ht="25.5" x14ac:dyDescent="0.2">
      <c r="A23" s="7">
        <v>5</v>
      </c>
      <c r="B23" s="7" t="s">
        <v>95</v>
      </c>
      <c r="C23" s="7" t="s">
        <v>42</v>
      </c>
      <c r="D23" s="7" t="s">
        <v>96</v>
      </c>
      <c r="E23" s="7" t="s">
        <v>97</v>
      </c>
      <c r="F23" s="9">
        <v>52.164000000000001</v>
      </c>
      <c r="G23" s="12"/>
      <c r="H23" s="11">
        <f>ROUND((G23*F23),2)</f>
        <v>0</v>
      </c>
      <c r="O23">
        <f>rekapitulace!H8</f>
        <v>21</v>
      </c>
      <c r="P23">
        <f>O23/100*H23</f>
        <v>0</v>
      </c>
    </row>
    <row r="24" spans="1:16" ht="38.25" x14ac:dyDescent="0.2">
      <c r="D24" s="13" t="s">
        <v>98</v>
      </c>
    </row>
    <row r="25" spans="1:16" x14ac:dyDescent="0.2">
      <c r="A25" s="7">
        <v>6</v>
      </c>
      <c r="B25" s="7" t="s">
        <v>99</v>
      </c>
      <c r="C25" s="7" t="s">
        <v>42</v>
      </c>
      <c r="D25" s="7" t="s">
        <v>100</v>
      </c>
      <c r="E25" s="7" t="s">
        <v>97</v>
      </c>
      <c r="F25" s="9">
        <v>1.84</v>
      </c>
      <c r="G25" s="12"/>
      <c r="H25" s="11">
        <f>ROUND((G25*F25),2)</f>
        <v>0</v>
      </c>
      <c r="O25">
        <f>rekapitulace!H8</f>
        <v>21</v>
      </c>
      <c r="P25">
        <f>O25/100*H25</f>
        <v>0</v>
      </c>
    </row>
    <row r="26" spans="1:16" ht="76.5" x14ac:dyDescent="0.2">
      <c r="D26" s="13" t="s">
        <v>101</v>
      </c>
    </row>
    <row r="27" spans="1:16" ht="25.5" x14ac:dyDescent="0.2">
      <c r="A27" s="7">
        <v>7</v>
      </c>
      <c r="B27" s="7" t="s">
        <v>102</v>
      </c>
      <c r="C27" s="7" t="s">
        <v>42</v>
      </c>
      <c r="D27" s="7" t="s">
        <v>103</v>
      </c>
      <c r="E27" s="7" t="s">
        <v>97</v>
      </c>
      <c r="F27" s="9">
        <v>211.904</v>
      </c>
      <c r="G27" s="12"/>
      <c r="H27" s="11">
        <f>ROUND((G27*F27),2)</f>
        <v>0</v>
      </c>
      <c r="O27">
        <f>rekapitulace!H8</f>
        <v>21</v>
      </c>
      <c r="P27">
        <f>O27/100*H27</f>
        <v>0</v>
      </c>
    </row>
    <row r="28" spans="1:16" ht="114.75" x14ac:dyDescent="0.2">
      <c r="D28" s="13" t="s">
        <v>104</v>
      </c>
    </row>
    <row r="29" spans="1:16" x14ac:dyDescent="0.2">
      <c r="A29" s="7">
        <v>8</v>
      </c>
      <c r="B29" s="7" t="s">
        <v>105</v>
      </c>
      <c r="C29" s="7" t="s">
        <v>42</v>
      </c>
      <c r="D29" s="7" t="s">
        <v>106</v>
      </c>
      <c r="E29" s="7" t="s">
        <v>97</v>
      </c>
      <c r="F29" s="9">
        <v>91.415999999999997</v>
      </c>
      <c r="G29" s="12"/>
      <c r="H29" s="11">
        <f>ROUND((G29*F29),2)</f>
        <v>0</v>
      </c>
      <c r="O29">
        <f>rekapitulace!H8</f>
        <v>21</v>
      </c>
      <c r="P29">
        <f>O29/100*H29</f>
        <v>0</v>
      </c>
    </row>
    <row r="30" spans="1:16" ht="25.5" x14ac:dyDescent="0.2">
      <c r="D30" s="13" t="s">
        <v>107</v>
      </c>
    </row>
    <row r="31" spans="1:16" x14ac:dyDescent="0.2">
      <c r="A31" s="7">
        <v>9</v>
      </c>
      <c r="B31" s="7" t="s">
        <v>108</v>
      </c>
      <c r="C31" s="7" t="s">
        <v>42</v>
      </c>
      <c r="D31" s="7" t="s">
        <v>109</v>
      </c>
      <c r="E31" s="7" t="s">
        <v>97</v>
      </c>
      <c r="F31" s="9">
        <v>16</v>
      </c>
      <c r="G31" s="12"/>
      <c r="H31" s="11">
        <f>ROUND((G31*F31),2)</f>
        <v>0</v>
      </c>
      <c r="O31">
        <f>rekapitulace!H8</f>
        <v>21</v>
      </c>
      <c r="P31">
        <f>O31/100*H31</f>
        <v>0</v>
      </c>
    </row>
    <row r="32" spans="1:16" ht="25.5" x14ac:dyDescent="0.2">
      <c r="D32" s="13" t="s">
        <v>110</v>
      </c>
    </row>
    <row r="33" spans="1:16" x14ac:dyDescent="0.2">
      <c r="A33" s="7">
        <v>10</v>
      </c>
      <c r="B33" s="7" t="s">
        <v>111</v>
      </c>
      <c r="C33" s="7" t="s">
        <v>42</v>
      </c>
      <c r="D33" s="7" t="s">
        <v>112</v>
      </c>
      <c r="E33" s="7" t="s">
        <v>97</v>
      </c>
      <c r="F33" s="9">
        <v>22.2</v>
      </c>
      <c r="G33" s="12"/>
      <c r="H33" s="11">
        <f>ROUND((G33*F33),2)</f>
        <v>0</v>
      </c>
      <c r="O33">
        <f>rekapitulace!H8</f>
        <v>21</v>
      </c>
      <c r="P33">
        <f>O33/100*H33</f>
        <v>0</v>
      </c>
    </row>
    <row r="34" spans="1:16" ht="63.75" x14ac:dyDescent="0.2">
      <c r="D34" s="13" t="s">
        <v>113</v>
      </c>
    </row>
    <row r="35" spans="1:16" x14ac:dyDescent="0.2">
      <c r="A35" s="7">
        <v>11</v>
      </c>
      <c r="B35" s="7" t="s">
        <v>114</v>
      </c>
      <c r="C35" s="7" t="s">
        <v>42</v>
      </c>
      <c r="D35" s="7" t="s">
        <v>115</v>
      </c>
      <c r="E35" s="7" t="s">
        <v>97</v>
      </c>
      <c r="F35" s="9">
        <v>113.616</v>
      </c>
      <c r="G35" s="12"/>
      <c r="H35" s="11">
        <f>ROUND((G35*F35),2)</f>
        <v>0</v>
      </c>
      <c r="O35">
        <f>rekapitulace!H8</f>
        <v>21</v>
      </c>
      <c r="P35">
        <f>O35/100*H35</f>
        <v>0</v>
      </c>
    </row>
    <row r="36" spans="1:16" ht="63.75" x14ac:dyDescent="0.2">
      <c r="D36" s="13" t="s">
        <v>116</v>
      </c>
    </row>
    <row r="37" spans="1:16" x14ac:dyDescent="0.2">
      <c r="A37" s="7">
        <v>12</v>
      </c>
      <c r="B37" s="7" t="s">
        <v>117</v>
      </c>
      <c r="C37" s="7" t="s">
        <v>42</v>
      </c>
      <c r="D37" s="7" t="s">
        <v>118</v>
      </c>
      <c r="E37" s="7" t="s">
        <v>97</v>
      </c>
      <c r="F37" s="9">
        <v>32</v>
      </c>
      <c r="G37" s="12"/>
      <c r="H37" s="11">
        <f>ROUND((G37*F37),2)</f>
        <v>0</v>
      </c>
      <c r="O37">
        <f>rekapitulace!H8</f>
        <v>21</v>
      </c>
      <c r="P37">
        <f>O37/100*H37</f>
        <v>0</v>
      </c>
    </row>
    <row r="38" spans="1:16" ht="25.5" x14ac:dyDescent="0.2">
      <c r="D38" s="13" t="s">
        <v>119</v>
      </c>
    </row>
    <row r="39" spans="1:16" x14ac:dyDescent="0.2">
      <c r="A39" s="7">
        <v>13</v>
      </c>
      <c r="B39" s="7" t="s">
        <v>120</v>
      </c>
      <c r="C39" s="7" t="s">
        <v>42</v>
      </c>
      <c r="D39" s="7" t="s">
        <v>121</v>
      </c>
      <c r="E39" s="7" t="s">
        <v>97</v>
      </c>
      <c r="F39" s="9">
        <v>6</v>
      </c>
      <c r="G39" s="12"/>
      <c r="H39" s="11">
        <f>ROUND((G39*F39),2)</f>
        <v>0</v>
      </c>
      <c r="O39">
        <f>rekapitulace!H8</f>
        <v>21</v>
      </c>
      <c r="P39">
        <f>O39/100*H39</f>
        <v>0</v>
      </c>
    </row>
    <row r="40" spans="1:16" ht="25.5" x14ac:dyDescent="0.2">
      <c r="D40" s="13" t="s">
        <v>122</v>
      </c>
    </row>
    <row r="41" spans="1:16" x14ac:dyDescent="0.2">
      <c r="A41" s="7">
        <v>14</v>
      </c>
      <c r="B41" s="7" t="s">
        <v>123</v>
      </c>
      <c r="C41" s="7" t="s">
        <v>42</v>
      </c>
      <c r="D41" s="7" t="s">
        <v>124</v>
      </c>
      <c r="E41" s="7" t="s">
        <v>97</v>
      </c>
      <c r="F41" s="9">
        <v>16.2</v>
      </c>
      <c r="G41" s="12"/>
      <c r="H41" s="11">
        <f>ROUND((G41*F41),2)</f>
        <v>0</v>
      </c>
      <c r="O41">
        <f>rekapitulace!H8</f>
        <v>21</v>
      </c>
      <c r="P41">
        <f>O41/100*H41</f>
        <v>0</v>
      </c>
    </row>
    <row r="42" spans="1:16" ht="63.75" x14ac:dyDescent="0.2">
      <c r="D42" s="13" t="s">
        <v>125</v>
      </c>
    </row>
    <row r="43" spans="1:16" x14ac:dyDescent="0.2">
      <c r="A43" s="7">
        <v>15</v>
      </c>
      <c r="B43" s="7" t="s">
        <v>126</v>
      </c>
      <c r="C43" s="7" t="s">
        <v>42</v>
      </c>
      <c r="D43" s="7" t="s">
        <v>127</v>
      </c>
      <c r="E43" s="7" t="s">
        <v>93</v>
      </c>
      <c r="F43" s="9">
        <v>520</v>
      </c>
      <c r="G43" s="12"/>
      <c r="H43" s="11">
        <f>ROUND((G43*F43),2)</f>
        <v>0</v>
      </c>
      <c r="O43">
        <f>rekapitulace!H8</f>
        <v>21</v>
      </c>
      <c r="P43">
        <f>O43/100*H43</f>
        <v>0</v>
      </c>
    </row>
    <row r="44" spans="1:16" ht="25.5" x14ac:dyDescent="0.2">
      <c r="D44" s="13" t="s">
        <v>128</v>
      </c>
    </row>
    <row r="45" spans="1:16" x14ac:dyDescent="0.2">
      <c r="A45" s="7">
        <v>16</v>
      </c>
      <c r="B45" s="7" t="s">
        <v>129</v>
      </c>
      <c r="C45" s="7" t="s">
        <v>42</v>
      </c>
      <c r="D45" s="7" t="s">
        <v>130</v>
      </c>
      <c r="E45" s="7" t="s">
        <v>93</v>
      </c>
      <c r="F45" s="9">
        <v>160</v>
      </c>
      <c r="G45" s="12"/>
      <c r="H45" s="11">
        <f>ROUND((G45*F45),2)</f>
        <v>0</v>
      </c>
      <c r="O45">
        <f>rekapitulace!H8</f>
        <v>21</v>
      </c>
      <c r="P45">
        <f>O45/100*H45</f>
        <v>0</v>
      </c>
    </row>
    <row r="46" spans="1:16" x14ac:dyDescent="0.2">
      <c r="D46" s="13" t="s">
        <v>131</v>
      </c>
    </row>
    <row r="47" spans="1:16" x14ac:dyDescent="0.2">
      <c r="A47" s="7">
        <v>17</v>
      </c>
      <c r="B47" s="7" t="s">
        <v>132</v>
      </c>
      <c r="C47" s="7" t="s">
        <v>42</v>
      </c>
      <c r="D47" s="7" t="s">
        <v>133</v>
      </c>
      <c r="E47" s="7" t="s">
        <v>93</v>
      </c>
      <c r="F47" s="9">
        <v>160</v>
      </c>
      <c r="G47" s="12"/>
      <c r="H47" s="11">
        <f>ROUND((G47*F47),2)</f>
        <v>0</v>
      </c>
      <c r="O47">
        <f>rekapitulace!H8</f>
        <v>21</v>
      </c>
      <c r="P47">
        <f>O47/100*H47</f>
        <v>0</v>
      </c>
    </row>
    <row r="48" spans="1:16" x14ac:dyDescent="0.2">
      <c r="A48" s="7">
        <v>18</v>
      </c>
      <c r="B48" s="7" t="s">
        <v>134</v>
      </c>
      <c r="C48" s="7" t="s">
        <v>135</v>
      </c>
      <c r="D48" s="7" t="s">
        <v>136</v>
      </c>
      <c r="E48" s="7" t="s">
        <v>137</v>
      </c>
      <c r="F48" s="9">
        <v>80</v>
      </c>
      <c r="G48" s="12"/>
      <c r="H48" s="11">
        <f>ROUND((G48*F48),2)</f>
        <v>0</v>
      </c>
      <c r="O48">
        <f>rekapitulace!H8</f>
        <v>21</v>
      </c>
      <c r="P48">
        <f>O48/100*H48</f>
        <v>0</v>
      </c>
    </row>
    <row r="49" spans="1:16" ht="318.75" x14ac:dyDescent="0.2">
      <c r="D49" s="13" t="s">
        <v>138</v>
      </c>
    </row>
    <row r="50" spans="1:16" ht="12.75" customHeight="1" x14ac:dyDescent="0.2">
      <c r="A50" s="14"/>
      <c r="B50" s="14"/>
      <c r="C50" s="14" t="s">
        <v>24</v>
      </c>
      <c r="D50" s="14" t="s">
        <v>90</v>
      </c>
      <c r="E50" s="14"/>
      <c r="F50" s="14"/>
      <c r="G50" s="14"/>
      <c r="H50" s="14">
        <f>SUM(H21:H49)</f>
        <v>0</v>
      </c>
      <c r="P50">
        <f>ROUND(SUM(P21:P49),2)</f>
        <v>0</v>
      </c>
    </row>
    <row r="52" spans="1:16" ht="12.75" customHeight="1" x14ac:dyDescent="0.2">
      <c r="A52" s="8"/>
      <c r="B52" s="8"/>
      <c r="C52" s="8" t="s">
        <v>34</v>
      </c>
      <c r="D52" s="8" t="s">
        <v>139</v>
      </c>
      <c r="E52" s="8"/>
      <c r="F52" s="10"/>
      <c r="G52" s="8"/>
      <c r="H52" s="10"/>
    </row>
    <row r="53" spans="1:16" x14ac:dyDescent="0.2">
      <c r="A53" s="7">
        <v>19</v>
      </c>
      <c r="B53" s="7" t="s">
        <v>140</v>
      </c>
      <c r="C53" s="7" t="s">
        <v>42</v>
      </c>
      <c r="D53" s="7" t="s">
        <v>141</v>
      </c>
      <c r="E53" s="7" t="s">
        <v>93</v>
      </c>
      <c r="F53" s="9">
        <v>330</v>
      </c>
      <c r="G53" s="12"/>
      <c r="H53" s="11">
        <f>ROUND((G53*F53),2)</f>
        <v>0</v>
      </c>
      <c r="O53">
        <f>rekapitulace!H8</f>
        <v>21</v>
      </c>
      <c r="P53">
        <f>O53/100*H53</f>
        <v>0</v>
      </c>
    </row>
    <row r="54" spans="1:16" x14ac:dyDescent="0.2">
      <c r="D54" s="13" t="s">
        <v>142</v>
      </c>
    </row>
    <row r="55" spans="1:16" x14ac:dyDescent="0.2">
      <c r="A55" s="7">
        <v>20</v>
      </c>
      <c r="B55" s="7" t="s">
        <v>143</v>
      </c>
      <c r="C55" s="7" t="s">
        <v>42</v>
      </c>
      <c r="D55" s="7" t="s">
        <v>144</v>
      </c>
      <c r="E55" s="7" t="s">
        <v>145</v>
      </c>
      <c r="F55" s="9">
        <v>165</v>
      </c>
      <c r="G55" s="12"/>
      <c r="H55" s="11">
        <f>ROUND((G55*F55),2)</f>
        <v>0</v>
      </c>
      <c r="O55">
        <f>rekapitulace!H8</f>
        <v>21</v>
      </c>
      <c r="P55">
        <f>O55/100*H55</f>
        <v>0</v>
      </c>
    </row>
    <row r="56" spans="1:16" ht="38.25" x14ac:dyDescent="0.2">
      <c r="D56" s="13" t="s">
        <v>146</v>
      </c>
    </row>
    <row r="57" spans="1:16" ht="12.75" customHeight="1" x14ac:dyDescent="0.2">
      <c r="A57" s="14"/>
      <c r="B57" s="14"/>
      <c r="C57" s="14" t="s">
        <v>34</v>
      </c>
      <c r="D57" s="14" t="s">
        <v>139</v>
      </c>
      <c r="E57" s="14"/>
      <c r="F57" s="14"/>
      <c r="G57" s="14"/>
      <c r="H57" s="14">
        <f>SUM(H53:H56)</f>
        <v>0</v>
      </c>
      <c r="P57">
        <f>ROUND(SUM(P53:P56),2)</f>
        <v>0</v>
      </c>
    </row>
    <row r="59" spans="1:16" ht="12.75" customHeight="1" x14ac:dyDescent="0.2">
      <c r="A59" s="8"/>
      <c r="B59" s="8"/>
      <c r="C59" s="8" t="s">
        <v>37</v>
      </c>
      <c r="D59" s="8" t="s">
        <v>147</v>
      </c>
      <c r="E59" s="8"/>
      <c r="F59" s="10"/>
      <c r="G59" s="8"/>
      <c r="H59" s="10"/>
    </row>
    <row r="60" spans="1:16" x14ac:dyDescent="0.2">
      <c r="A60" s="7">
        <v>21</v>
      </c>
      <c r="B60" s="7" t="s">
        <v>148</v>
      </c>
      <c r="C60" s="7" t="s">
        <v>42</v>
      </c>
      <c r="D60" s="7" t="s">
        <v>149</v>
      </c>
      <c r="E60" s="7" t="s">
        <v>93</v>
      </c>
      <c r="F60" s="9">
        <v>672.48</v>
      </c>
      <c r="G60" s="12"/>
      <c r="H60" s="11">
        <f>ROUND((G60*F60),2)</f>
        <v>0</v>
      </c>
      <c r="O60">
        <f>rekapitulace!H8</f>
        <v>21</v>
      </c>
      <c r="P60">
        <f>O60/100*H60</f>
        <v>0</v>
      </c>
    </row>
    <row r="61" spans="1:16" x14ac:dyDescent="0.2">
      <c r="D61" s="13" t="s">
        <v>150</v>
      </c>
    </row>
    <row r="62" spans="1:16" x14ac:dyDescent="0.2">
      <c r="A62" s="7">
        <v>22</v>
      </c>
      <c r="B62" s="7" t="s">
        <v>151</v>
      </c>
      <c r="C62" s="7" t="s">
        <v>42</v>
      </c>
      <c r="D62" s="7" t="s">
        <v>152</v>
      </c>
      <c r="E62" s="7" t="s">
        <v>93</v>
      </c>
      <c r="F62" s="9">
        <v>672.48</v>
      </c>
      <c r="G62" s="12"/>
      <c r="H62" s="11">
        <f>ROUND((G62*F62),2)</f>
        <v>0</v>
      </c>
      <c r="O62">
        <f>rekapitulace!H8</f>
        <v>21</v>
      </c>
      <c r="P62">
        <f>O62/100*H62</f>
        <v>0</v>
      </c>
    </row>
    <row r="63" spans="1:16" x14ac:dyDescent="0.2">
      <c r="D63" s="13" t="s">
        <v>150</v>
      </c>
    </row>
    <row r="64" spans="1:16" x14ac:dyDescent="0.2">
      <c r="A64" s="7">
        <v>23</v>
      </c>
      <c r="B64" s="7" t="s">
        <v>153</v>
      </c>
      <c r="C64" s="7" t="s">
        <v>42</v>
      </c>
      <c r="D64" s="7" t="s">
        <v>154</v>
      </c>
      <c r="E64" s="7" t="s">
        <v>93</v>
      </c>
      <c r="F64" s="9">
        <v>178.4</v>
      </c>
      <c r="G64" s="12"/>
      <c r="H64" s="11">
        <f>ROUND((G64*F64),2)</f>
        <v>0</v>
      </c>
      <c r="O64">
        <f>rekapitulace!H8</f>
        <v>21</v>
      </c>
      <c r="P64">
        <f>O64/100*H64</f>
        <v>0</v>
      </c>
    </row>
    <row r="65" spans="1:16" ht="25.5" x14ac:dyDescent="0.2">
      <c r="D65" s="13" t="s">
        <v>155</v>
      </c>
    </row>
    <row r="66" spans="1:16" x14ac:dyDescent="0.2">
      <c r="A66" s="7">
        <v>24</v>
      </c>
      <c r="B66" s="7" t="s">
        <v>156</v>
      </c>
      <c r="C66" s="7" t="s">
        <v>42</v>
      </c>
      <c r="D66" s="7" t="s">
        <v>157</v>
      </c>
      <c r="E66" s="7" t="s">
        <v>93</v>
      </c>
      <c r="F66" s="9">
        <v>178.4</v>
      </c>
      <c r="G66" s="12"/>
      <c r="H66" s="11">
        <f>ROUND((G66*F66),2)</f>
        <v>0</v>
      </c>
      <c r="O66">
        <f>rekapitulace!H8</f>
        <v>21</v>
      </c>
      <c r="P66">
        <f>O66/100*H66</f>
        <v>0</v>
      </c>
    </row>
    <row r="67" spans="1:16" ht="25.5" x14ac:dyDescent="0.2">
      <c r="D67" s="13" t="s">
        <v>158</v>
      </c>
    </row>
    <row r="68" spans="1:16" x14ac:dyDescent="0.2">
      <c r="A68" s="7">
        <v>25</v>
      </c>
      <c r="B68" s="7" t="s">
        <v>159</v>
      </c>
      <c r="C68" s="7" t="s">
        <v>42</v>
      </c>
      <c r="D68" s="7" t="s">
        <v>160</v>
      </c>
      <c r="E68" s="7" t="s">
        <v>93</v>
      </c>
      <c r="F68" s="9">
        <v>178.4</v>
      </c>
      <c r="G68" s="12"/>
      <c r="H68" s="11">
        <f>ROUND((G68*F68),2)</f>
        <v>0</v>
      </c>
      <c r="O68">
        <f>rekapitulace!H8</f>
        <v>21</v>
      </c>
      <c r="P68">
        <f>O68/100*H68</f>
        <v>0</v>
      </c>
    </row>
    <row r="69" spans="1:16" x14ac:dyDescent="0.2">
      <c r="D69" s="13" t="s">
        <v>161</v>
      </c>
    </row>
    <row r="70" spans="1:16" x14ac:dyDescent="0.2">
      <c r="A70" s="7">
        <v>26</v>
      </c>
      <c r="B70" s="7" t="s">
        <v>162</v>
      </c>
      <c r="C70" s="7" t="s">
        <v>42</v>
      </c>
      <c r="D70" s="7" t="s">
        <v>163</v>
      </c>
      <c r="E70" s="7" t="s">
        <v>93</v>
      </c>
      <c r="F70" s="9">
        <v>178.4</v>
      </c>
      <c r="G70" s="12"/>
      <c r="H70" s="11">
        <f>ROUND((G70*F70),2)</f>
        <v>0</v>
      </c>
      <c r="O70">
        <f>rekapitulace!H8</f>
        <v>21</v>
      </c>
      <c r="P70">
        <f>O70/100*H70</f>
        <v>0</v>
      </c>
    </row>
    <row r="71" spans="1:16" x14ac:dyDescent="0.2">
      <c r="D71" s="13" t="s">
        <v>161</v>
      </c>
    </row>
    <row r="72" spans="1:16" x14ac:dyDescent="0.2">
      <c r="A72" s="7">
        <v>27</v>
      </c>
      <c r="B72" s="7" t="s">
        <v>164</v>
      </c>
      <c r="C72" s="7" t="s">
        <v>42</v>
      </c>
      <c r="D72" s="7" t="s">
        <v>165</v>
      </c>
      <c r="E72" s="7" t="s">
        <v>93</v>
      </c>
      <c r="F72" s="9">
        <v>42</v>
      </c>
      <c r="G72" s="12"/>
      <c r="H72" s="11">
        <f>ROUND((G72*F72),2)</f>
        <v>0</v>
      </c>
      <c r="O72">
        <f>rekapitulace!H8</f>
        <v>21</v>
      </c>
      <c r="P72">
        <f>O72/100*H72</f>
        <v>0</v>
      </c>
    </row>
    <row r="73" spans="1:16" x14ac:dyDescent="0.2">
      <c r="A73" s="7">
        <v>28</v>
      </c>
      <c r="B73" s="7" t="s">
        <v>166</v>
      </c>
      <c r="C73" s="7" t="s">
        <v>42</v>
      </c>
      <c r="D73" s="7" t="s">
        <v>167</v>
      </c>
      <c r="E73" s="7" t="s">
        <v>93</v>
      </c>
      <c r="F73" s="9">
        <v>5</v>
      </c>
      <c r="G73" s="12"/>
      <c r="H73" s="11">
        <f>ROUND((G73*F73),2)</f>
        <v>0</v>
      </c>
      <c r="O73">
        <f>rekapitulace!H8</f>
        <v>21</v>
      </c>
      <c r="P73">
        <f>O73/100*H73</f>
        <v>0</v>
      </c>
    </row>
    <row r="74" spans="1:16" x14ac:dyDescent="0.2">
      <c r="A74" s="7">
        <v>29</v>
      </c>
      <c r="B74" s="7" t="s">
        <v>168</v>
      </c>
      <c r="C74" s="7" t="s">
        <v>42</v>
      </c>
      <c r="D74" s="7" t="s">
        <v>169</v>
      </c>
      <c r="E74" s="7" t="s">
        <v>93</v>
      </c>
      <c r="F74" s="9">
        <v>340</v>
      </c>
      <c r="G74" s="12"/>
      <c r="H74" s="11">
        <f>ROUND((G74*F74),2)</f>
        <v>0</v>
      </c>
      <c r="O74">
        <f>rekapitulace!H8</f>
        <v>21</v>
      </c>
      <c r="P74">
        <f>O74/100*H74</f>
        <v>0</v>
      </c>
    </row>
    <row r="75" spans="1:16" ht="38.25" x14ac:dyDescent="0.2">
      <c r="D75" s="13" t="s">
        <v>236</v>
      </c>
    </row>
    <row r="76" spans="1:16" ht="12.75" customHeight="1" x14ac:dyDescent="0.2">
      <c r="A76" s="14"/>
      <c r="B76" s="14"/>
      <c r="C76" s="14" t="s">
        <v>37</v>
      </c>
      <c r="D76" s="14" t="s">
        <v>147</v>
      </c>
      <c r="E76" s="14"/>
      <c r="F76" s="14"/>
      <c r="G76" s="14"/>
      <c r="H76" s="14">
        <f>SUM(H60:H75)</f>
        <v>0</v>
      </c>
      <c r="P76">
        <f>ROUND(SUM(P60:P75),2)</f>
        <v>0</v>
      </c>
    </row>
    <row r="78" spans="1:16" ht="12.75" customHeight="1" x14ac:dyDescent="0.2">
      <c r="A78" s="8"/>
      <c r="B78" s="8"/>
      <c r="C78" s="8" t="s">
        <v>40</v>
      </c>
      <c r="D78" s="8" t="s">
        <v>170</v>
      </c>
      <c r="E78" s="8"/>
      <c r="F78" s="10"/>
      <c r="G78" s="8"/>
      <c r="H78" s="10"/>
    </row>
    <row r="79" spans="1:16" x14ac:dyDescent="0.2">
      <c r="A79" s="7">
        <v>30</v>
      </c>
      <c r="B79" s="7" t="s">
        <v>171</v>
      </c>
      <c r="C79" s="7" t="s">
        <v>42</v>
      </c>
      <c r="D79" s="7" t="s">
        <v>172</v>
      </c>
      <c r="E79" s="7" t="s">
        <v>145</v>
      </c>
      <c r="F79" s="9">
        <v>10</v>
      </c>
      <c r="G79" s="12"/>
      <c r="H79" s="11">
        <f>ROUND((G79*F79),2)</f>
        <v>0</v>
      </c>
      <c r="O79">
        <f>rekapitulace!H8</f>
        <v>21</v>
      </c>
      <c r="P79">
        <f>O79/100*H79</f>
        <v>0</v>
      </c>
    </row>
    <row r="80" spans="1:16" ht="25.5" x14ac:dyDescent="0.2">
      <c r="D80" s="13" t="s">
        <v>173</v>
      </c>
    </row>
    <row r="81" spans="1:16" x14ac:dyDescent="0.2">
      <c r="A81" s="7">
        <v>31</v>
      </c>
      <c r="B81" s="7" t="s">
        <v>174</v>
      </c>
      <c r="C81" s="7" t="s">
        <v>42</v>
      </c>
      <c r="D81" s="7" t="s">
        <v>175</v>
      </c>
      <c r="E81" s="7" t="s">
        <v>145</v>
      </c>
      <c r="F81" s="9">
        <v>200</v>
      </c>
      <c r="G81" s="12"/>
      <c r="H81" s="11">
        <f>ROUND((G81*F81),2)</f>
        <v>0</v>
      </c>
      <c r="O81">
        <f>rekapitulace!H8</f>
        <v>21</v>
      </c>
      <c r="P81">
        <f>O81/100*H81</f>
        <v>0</v>
      </c>
    </row>
    <row r="82" spans="1:16" ht="25.5" x14ac:dyDescent="0.2">
      <c r="D82" s="13" t="s">
        <v>176</v>
      </c>
    </row>
    <row r="83" spans="1:16" x14ac:dyDescent="0.2">
      <c r="A83" s="7">
        <v>32</v>
      </c>
      <c r="B83" s="7" t="s">
        <v>177</v>
      </c>
      <c r="C83" s="7" t="s">
        <v>42</v>
      </c>
      <c r="D83" s="7" t="s">
        <v>178</v>
      </c>
      <c r="E83" s="7" t="s">
        <v>137</v>
      </c>
      <c r="F83" s="9">
        <v>4</v>
      </c>
      <c r="G83" s="12"/>
      <c r="H83" s="11">
        <f>ROUND((G83*F83),2)</f>
        <v>0</v>
      </c>
      <c r="O83">
        <f>rekapitulace!H8</f>
        <v>21</v>
      </c>
      <c r="P83">
        <f>O83/100*H83</f>
        <v>0</v>
      </c>
    </row>
    <row r="84" spans="1:16" ht="12.75" customHeight="1" x14ac:dyDescent="0.2">
      <c r="A84" s="14"/>
      <c r="B84" s="14"/>
      <c r="C84" s="14" t="s">
        <v>40</v>
      </c>
      <c r="D84" s="14" t="s">
        <v>179</v>
      </c>
      <c r="E84" s="14"/>
      <c r="F84" s="14"/>
      <c r="G84" s="14"/>
      <c r="H84" s="14">
        <f>SUM(H79:H83)</f>
        <v>0</v>
      </c>
      <c r="P84">
        <f>ROUND(SUM(P79:P83),2)</f>
        <v>0</v>
      </c>
    </row>
    <row r="86" spans="1:16" ht="12.75" customHeight="1" x14ac:dyDescent="0.2">
      <c r="A86" s="8"/>
      <c r="B86" s="8"/>
      <c r="C86" s="8" t="s">
        <v>181</v>
      </c>
      <c r="D86" s="8" t="s">
        <v>180</v>
      </c>
      <c r="E86" s="8"/>
      <c r="F86" s="10"/>
      <c r="G86" s="8"/>
      <c r="H86" s="10"/>
    </row>
    <row r="87" spans="1:16" x14ac:dyDescent="0.2">
      <c r="A87" s="7">
        <v>33</v>
      </c>
      <c r="B87" s="7" t="s">
        <v>182</v>
      </c>
      <c r="C87" s="7" t="s">
        <v>42</v>
      </c>
      <c r="D87" s="7" t="s">
        <v>183</v>
      </c>
      <c r="E87" s="7" t="s">
        <v>145</v>
      </c>
      <c r="F87" s="9">
        <v>8</v>
      </c>
      <c r="G87" s="12"/>
      <c r="H87" s="11">
        <f>ROUND((G87*F87),2)</f>
        <v>0</v>
      </c>
      <c r="O87">
        <f>rekapitulace!H8</f>
        <v>21</v>
      </c>
      <c r="P87">
        <f>O87/100*H87</f>
        <v>0</v>
      </c>
    </row>
    <row r="88" spans="1:16" x14ac:dyDescent="0.2">
      <c r="D88" s="13" t="s">
        <v>184</v>
      </c>
    </row>
    <row r="89" spans="1:16" ht="25.5" x14ac:dyDescent="0.2">
      <c r="A89" s="7">
        <v>34</v>
      </c>
      <c r="B89" s="7" t="s">
        <v>185</v>
      </c>
      <c r="C89" s="7" t="s">
        <v>42</v>
      </c>
      <c r="D89" s="7" t="s">
        <v>186</v>
      </c>
      <c r="E89" s="7" t="s">
        <v>137</v>
      </c>
      <c r="F89" s="9">
        <v>2</v>
      </c>
      <c r="G89" s="12"/>
      <c r="H89" s="11">
        <f>ROUND((G89*F89),2)</f>
        <v>0</v>
      </c>
      <c r="O89">
        <f>rekapitulace!H8</f>
        <v>21</v>
      </c>
      <c r="P89">
        <f>O89/100*H89</f>
        <v>0</v>
      </c>
    </row>
    <row r="90" spans="1:16" x14ac:dyDescent="0.2">
      <c r="A90" s="7">
        <v>35</v>
      </c>
      <c r="B90" s="7" t="s">
        <v>187</v>
      </c>
      <c r="C90" s="7" t="s">
        <v>42</v>
      </c>
      <c r="D90" s="7" t="s">
        <v>188</v>
      </c>
      <c r="E90" s="7" t="s">
        <v>137</v>
      </c>
      <c r="F90" s="9">
        <v>2</v>
      </c>
      <c r="G90" s="12"/>
      <c r="H90" s="11">
        <f>ROUND((G90*F90),2)</f>
        <v>0</v>
      </c>
      <c r="O90">
        <f>rekapitulace!H8</f>
        <v>21</v>
      </c>
      <c r="P90">
        <f>O90/100*H90</f>
        <v>0</v>
      </c>
    </row>
    <row r="91" spans="1:16" x14ac:dyDescent="0.2">
      <c r="A91" s="7">
        <v>36</v>
      </c>
      <c r="B91" s="7" t="s">
        <v>189</v>
      </c>
      <c r="C91" s="7" t="s">
        <v>42</v>
      </c>
      <c r="D91" s="7" t="s">
        <v>190</v>
      </c>
      <c r="E91" s="7" t="s">
        <v>137</v>
      </c>
      <c r="F91" s="9">
        <v>1</v>
      </c>
      <c r="G91" s="12"/>
      <c r="H91" s="11">
        <f>ROUND((G91*F91),2)</f>
        <v>0</v>
      </c>
      <c r="O91">
        <f>rekapitulace!H8</f>
        <v>21</v>
      </c>
      <c r="P91">
        <f>O91/100*H91</f>
        <v>0</v>
      </c>
    </row>
    <row r="92" spans="1:16" ht="25.5" x14ac:dyDescent="0.2">
      <c r="A92" s="7">
        <v>37</v>
      </c>
      <c r="B92" s="7" t="s">
        <v>191</v>
      </c>
      <c r="C92" s="7" t="s">
        <v>42</v>
      </c>
      <c r="D92" s="7" t="s">
        <v>192</v>
      </c>
      <c r="E92" s="7" t="s">
        <v>137</v>
      </c>
      <c r="F92" s="9">
        <v>1</v>
      </c>
      <c r="G92" s="12"/>
      <c r="H92" s="11">
        <f>ROUND((G92*F92),2)</f>
        <v>0</v>
      </c>
      <c r="O92">
        <f>rekapitulace!H8</f>
        <v>21</v>
      </c>
      <c r="P92">
        <f>O92/100*H92</f>
        <v>0</v>
      </c>
    </row>
    <row r="93" spans="1:16" x14ac:dyDescent="0.2">
      <c r="A93" s="7">
        <v>38</v>
      </c>
      <c r="B93" s="7" t="s">
        <v>193</v>
      </c>
      <c r="C93" s="7" t="s">
        <v>42</v>
      </c>
      <c r="D93" s="7" t="s">
        <v>194</v>
      </c>
      <c r="E93" s="7" t="s">
        <v>93</v>
      </c>
      <c r="F93" s="9">
        <v>45</v>
      </c>
      <c r="G93" s="12"/>
      <c r="H93" s="11">
        <f>ROUND((G93*F93),2)</f>
        <v>0</v>
      </c>
      <c r="O93">
        <f>rekapitulace!H8</f>
        <v>21</v>
      </c>
      <c r="P93">
        <f>O93/100*H93</f>
        <v>0</v>
      </c>
    </row>
    <row r="94" spans="1:16" ht="25.5" x14ac:dyDescent="0.2">
      <c r="D94" s="13" t="s">
        <v>195</v>
      </c>
    </row>
    <row r="95" spans="1:16" x14ac:dyDescent="0.2">
      <c r="A95" s="7">
        <v>39</v>
      </c>
      <c r="B95" s="7" t="s">
        <v>196</v>
      </c>
      <c r="C95" s="7" t="s">
        <v>42</v>
      </c>
      <c r="D95" s="7" t="s">
        <v>197</v>
      </c>
      <c r="E95" s="7" t="s">
        <v>145</v>
      </c>
      <c r="F95" s="9">
        <v>366.5</v>
      </c>
      <c r="G95" s="12"/>
      <c r="H95" s="11">
        <f>ROUND((G95*F95),2)</f>
        <v>0</v>
      </c>
      <c r="O95">
        <f>rekapitulace!H8</f>
        <v>21</v>
      </c>
      <c r="P95">
        <f>O95/100*H95</f>
        <v>0</v>
      </c>
    </row>
    <row r="96" spans="1:16" x14ac:dyDescent="0.2">
      <c r="D96" s="13" t="s">
        <v>198</v>
      </c>
    </row>
    <row r="97" spans="1:16" x14ac:dyDescent="0.2">
      <c r="A97" s="7">
        <v>40</v>
      </c>
      <c r="B97" s="7" t="s">
        <v>199</v>
      </c>
      <c r="C97" s="7" t="s">
        <v>42</v>
      </c>
      <c r="D97" s="7" t="s">
        <v>200</v>
      </c>
      <c r="E97" s="7" t="s">
        <v>145</v>
      </c>
      <c r="F97" s="9">
        <v>180</v>
      </c>
      <c r="G97" s="12"/>
      <c r="H97" s="11">
        <f>ROUND((G97*F97),2)</f>
        <v>0</v>
      </c>
      <c r="O97">
        <f>rekapitulace!H8</f>
        <v>21</v>
      </c>
      <c r="P97">
        <f>O97/100*H97</f>
        <v>0</v>
      </c>
    </row>
    <row r="98" spans="1:16" x14ac:dyDescent="0.2">
      <c r="D98" s="13" t="s">
        <v>201</v>
      </c>
    </row>
    <row r="99" spans="1:16" ht="12.75" customHeight="1" x14ac:dyDescent="0.2">
      <c r="A99" s="14"/>
      <c r="B99" s="14"/>
      <c r="C99" s="14" t="s">
        <v>181</v>
      </c>
      <c r="D99" s="14" t="s">
        <v>202</v>
      </c>
      <c r="E99" s="14"/>
      <c r="F99" s="14"/>
      <c r="G99" s="14"/>
      <c r="H99" s="14">
        <f>SUM(H87:H98)</f>
        <v>0</v>
      </c>
      <c r="P99">
        <f>ROUND(SUM(P87:P98),2)</f>
        <v>0</v>
      </c>
    </row>
    <row r="101" spans="1:16" ht="12.75" customHeight="1" x14ac:dyDescent="0.2">
      <c r="A101" s="8"/>
      <c r="B101" s="8"/>
      <c r="C101" s="8" t="s">
        <v>204</v>
      </c>
      <c r="D101" s="8" t="s">
        <v>203</v>
      </c>
      <c r="E101" s="8"/>
      <c r="F101" s="10"/>
      <c r="G101" s="8"/>
      <c r="H101" s="10"/>
    </row>
    <row r="102" spans="1:16" x14ac:dyDescent="0.2">
      <c r="A102" s="7">
        <v>41</v>
      </c>
      <c r="B102" s="7" t="s">
        <v>205</v>
      </c>
      <c r="C102" s="7" t="s">
        <v>135</v>
      </c>
      <c r="D102" s="7" t="s">
        <v>206</v>
      </c>
      <c r="E102" s="7" t="s">
        <v>145</v>
      </c>
      <c r="F102" s="9">
        <v>180</v>
      </c>
      <c r="G102" s="12"/>
      <c r="H102" s="11">
        <f>ROUND((G102*F102),2)</f>
        <v>0</v>
      </c>
      <c r="O102">
        <f>rekapitulace!H8</f>
        <v>21</v>
      </c>
      <c r="P102">
        <f>O102/100*H102</f>
        <v>0</v>
      </c>
    </row>
    <row r="103" spans="1:16" ht="51" x14ac:dyDescent="0.2">
      <c r="D103" s="13" t="s">
        <v>207</v>
      </c>
    </row>
    <row r="104" spans="1:16" ht="12.75" customHeight="1" x14ac:dyDescent="0.2">
      <c r="A104" s="14"/>
      <c r="B104" s="14"/>
      <c r="C104" s="14" t="s">
        <v>204</v>
      </c>
      <c r="D104" s="14" t="s">
        <v>203</v>
      </c>
      <c r="E104" s="14"/>
      <c r="F104" s="14"/>
      <c r="G104" s="14"/>
      <c r="H104" s="14">
        <f>SUM(H102:H103)</f>
        <v>0</v>
      </c>
      <c r="P104">
        <f>ROUND(SUM(P102:P103),2)</f>
        <v>0</v>
      </c>
    </row>
    <row r="106" spans="1:16" ht="12.75" customHeight="1" x14ac:dyDescent="0.2">
      <c r="A106" s="14"/>
      <c r="B106" s="14"/>
      <c r="C106" s="14"/>
      <c r="D106" s="14" t="s">
        <v>73</v>
      </c>
      <c r="E106" s="14"/>
      <c r="F106" s="14"/>
      <c r="G106" s="14"/>
      <c r="H106" s="14">
        <f>+H18+H50+H57+H76+H84+H99+H104</f>
        <v>0</v>
      </c>
      <c r="P106">
        <f>+P18+P50+P57+P76+P84+P99+P104</f>
        <v>0</v>
      </c>
    </row>
    <row r="108" spans="1:16" ht="12.75" customHeight="1" x14ac:dyDescent="0.2">
      <c r="A108" s="8" t="s">
        <v>74</v>
      </c>
      <c r="B108" s="8"/>
      <c r="C108" s="8"/>
      <c r="D108" s="8"/>
      <c r="E108" s="8"/>
      <c r="F108" s="8"/>
      <c r="G108" s="8"/>
      <c r="H108" s="8"/>
    </row>
    <row r="109" spans="1:16" ht="12.75" customHeight="1" x14ac:dyDescent="0.2">
      <c r="A109" s="8"/>
      <c r="B109" s="8"/>
      <c r="C109" s="8"/>
      <c r="D109" s="8" t="s">
        <v>75</v>
      </c>
      <c r="E109" s="8"/>
      <c r="F109" s="8"/>
      <c r="G109" s="8"/>
      <c r="H109" s="8"/>
    </row>
    <row r="110" spans="1:16" ht="12.75" customHeight="1" x14ac:dyDescent="0.2">
      <c r="A110" s="14"/>
      <c r="B110" s="14"/>
      <c r="C110" s="14"/>
      <c r="D110" s="14" t="s">
        <v>76</v>
      </c>
      <c r="E110" s="14"/>
      <c r="F110" s="14"/>
      <c r="G110" s="14"/>
      <c r="H110" s="14">
        <v>0</v>
      </c>
      <c r="P110">
        <v>0</v>
      </c>
    </row>
    <row r="111" spans="1:16" ht="12.75" customHeight="1" x14ac:dyDescent="0.2">
      <c r="A111" s="14"/>
      <c r="B111" s="14"/>
      <c r="C111" s="14"/>
      <c r="D111" s="14" t="s">
        <v>77</v>
      </c>
      <c r="E111" s="14"/>
      <c r="F111" s="14"/>
      <c r="G111" s="14"/>
      <c r="H111" s="14"/>
    </row>
    <row r="112" spans="1:16" ht="12.75" customHeight="1" x14ac:dyDescent="0.2">
      <c r="A112" s="14"/>
      <c r="B112" s="14"/>
      <c r="C112" s="14"/>
      <c r="D112" s="14" t="s">
        <v>78</v>
      </c>
      <c r="E112" s="14"/>
      <c r="F112" s="14"/>
      <c r="G112" s="14"/>
      <c r="H112" s="14">
        <v>0</v>
      </c>
      <c r="P112">
        <v>0</v>
      </c>
    </row>
    <row r="113" spans="1:16" ht="12.75" customHeight="1" x14ac:dyDescent="0.2">
      <c r="A113" s="14"/>
      <c r="B113" s="14"/>
      <c r="C113" s="14"/>
      <c r="D113" s="14" t="s">
        <v>79</v>
      </c>
      <c r="E113" s="14"/>
      <c r="F113" s="14"/>
      <c r="G113" s="14"/>
      <c r="H113" s="14">
        <f>H110+H112</f>
        <v>0</v>
      </c>
      <c r="P113">
        <f>P110+P112</f>
        <v>0</v>
      </c>
    </row>
    <row r="115" spans="1:16" ht="12.75" customHeight="1" x14ac:dyDescent="0.2">
      <c r="A115" s="14"/>
      <c r="B115" s="14"/>
      <c r="C115" s="14"/>
      <c r="D115" s="14" t="s">
        <v>79</v>
      </c>
      <c r="E115" s="14"/>
      <c r="F115" s="14"/>
      <c r="G115" s="14"/>
      <c r="H115" s="14">
        <f>H106+H113</f>
        <v>0</v>
      </c>
      <c r="P115">
        <f>P106+P113</f>
        <v>0</v>
      </c>
    </row>
  </sheetData>
  <sheetProtection formatColumns="0"/>
  <mergeCells count="7">
    <mergeCell ref="F8:F9"/>
    <mergeCell ref="G8:H8"/>
    <mergeCell ref="A8:A9"/>
    <mergeCell ref="B8:B9"/>
    <mergeCell ref="C8:C9"/>
    <mergeCell ref="D8:D9"/>
    <mergeCell ref="E8:E9"/>
  </mergeCells>
  <pageMargins left="0.75" right="0.75" top="1" bottom="1" header="0.5" footer="0.5"/>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41"/>
  <sheetViews>
    <sheetView workbookViewId="0">
      <pane ySplit="10" topLeftCell="A11" activePane="bottomLeft" state="frozen"/>
      <selection pane="bottomLeft" activeCell="A11" sqref="A11"/>
    </sheetView>
  </sheetViews>
  <sheetFormatPr defaultColWidth="9.140625" defaultRowHeight="12.75" customHeight="1" x14ac:dyDescent="0.2"/>
  <cols>
    <col min="1" max="1" width="6.7109375" customWidth="1"/>
    <col min="2" max="2" width="15.7109375" customWidth="1"/>
    <col min="3" max="3" width="18.7109375" customWidth="1"/>
    <col min="4" max="4" width="75.7109375" customWidth="1"/>
    <col min="5" max="5" width="9.7109375" customWidth="1"/>
    <col min="6" max="6" width="12.7109375" customWidth="1"/>
    <col min="7" max="8" width="14.7109375" customWidth="1"/>
    <col min="15" max="16" width="9.140625" hidden="1" customWidth="1"/>
  </cols>
  <sheetData>
    <row r="1" spans="1:16" ht="12.75" customHeight="1" x14ac:dyDescent="0.25">
      <c r="A1" s="6" t="s">
        <v>13</v>
      </c>
      <c r="C1" t="s">
        <v>14</v>
      </c>
    </row>
    <row r="2" spans="1:16" ht="12.75" customHeight="1" x14ac:dyDescent="0.25">
      <c r="C2" s="2" t="s">
        <v>15</v>
      </c>
    </row>
    <row r="4" spans="1:16" ht="12.75" customHeight="1" x14ac:dyDescent="0.25">
      <c r="A4" t="s">
        <v>16</v>
      </c>
      <c r="C4" s="6" t="s">
        <v>19</v>
      </c>
      <c r="D4" s="6" t="s">
        <v>20</v>
      </c>
      <c r="E4" s="6"/>
    </row>
    <row r="5" spans="1:16" ht="12.75" customHeight="1" x14ac:dyDescent="0.25">
      <c r="A5" t="s">
        <v>17</v>
      </c>
      <c r="C5" s="6" t="s">
        <v>208</v>
      </c>
      <c r="D5" s="6" t="s">
        <v>209</v>
      </c>
      <c r="E5" s="6"/>
    </row>
    <row r="6" spans="1:16" ht="12.75" customHeight="1" x14ac:dyDescent="0.25">
      <c r="A6" t="s">
        <v>18</v>
      </c>
      <c r="C6" s="6" t="s">
        <v>208</v>
      </c>
      <c r="D6" s="6" t="s">
        <v>209</v>
      </c>
      <c r="E6" s="6"/>
    </row>
    <row r="7" spans="1:16" ht="12.75" customHeight="1" x14ac:dyDescent="0.25">
      <c r="C7" s="6"/>
      <c r="D7" s="6"/>
      <c r="E7" s="6"/>
    </row>
    <row r="8" spans="1:16" ht="12.75" customHeight="1" x14ac:dyDescent="0.2">
      <c r="A8" s="1" t="s">
        <v>23</v>
      </c>
      <c r="B8" s="1" t="s">
        <v>25</v>
      </c>
      <c r="C8" s="1" t="s">
        <v>26</v>
      </c>
      <c r="D8" s="1" t="s">
        <v>27</v>
      </c>
      <c r="E8" s="1" t="s">
        <v>28</v>
      </c>
      <c r="F8" s="1" t="s">
        <v>29</v>
      </c>
      <c r="G8" s="1" t="s">
        <v>30</v>
      </c>
      <c r="H8" s="1"/>
      <c r="O8" t="s">
        <v>33</v>
      </c>
      <c r="P8" t="s">
        <v>11</v>
      </c>
    </row>
    <row r="9" spans="1:16" ht="14.25" x14ac:dyDescent="0.2">
      <c r="A9" s="1"/>
      <c r="B9" s="1"/>
      <c r="C9" s="1"/>
      <c r="D9" s="1"/>
      <c r="E9" s="1"/>
      <c r="F9" s="1"/>
      <c r="G9" s="5" t="s">
        <v>31</v>
      </c>
      <c r="H9" s="5" t="s">
        <v>32</v>
      </c>
      <c r="O9" t="s">
        <v>11</v>
      </c>
    </row>
    <row r="10" spans="1:16" ht="14.25" x14ac:dyDescent="0.2">
      <c r="A10" s="5" t="s">
        <v>24</v>
      </c>
      <c r="B10" s="5" t="s">
        <v>34</v>
      </c>
      <c r="C10" s="5" t="s">
        <v>35</v>
      </c>
      <c r="D10" s="5" t="s">
        <v>36</v>
      </c>
      <c r="E10" s="5" t="s">
        <v>37</v>
      </c>
      <c r="F10" s="5" t="s">
        <v>38</v>
      </c>
      <c r="G10" s="5" t="s">
        <v>39</v>
      </c>
      <c r="H10" s="5" t="s">
        <v>40</v>
      </c>
    </row>
    <row r="11" spans="1:16" ht="12.75" customHeight="1" x14ac:dyDescent="0.2">
      <c r="A11" s="8"/>
      <c r="B11" s="8"/>
      <c r="C11" s="8" t="s">
        <v>181</v>
      </c>
      <c r="D11" s="8" t="s">
        <v>202</v>
      </c>
      <c r="E11" s="8"/>
      <c r="F11" s="10"/>
      <c r="G11" s="8"/>
      <c r="H11" s="10"/>
    </row>
    <row r="12" spans="1:16" ht="25.5" x14ac:dyDescent="0.2">
      <c r="A12" s="7">
        <v>4</v>
      </c>
      <c r="B12" s="7" t="s">
        <v>210</v>
      </c>
      <c r="C12" s="7" t="s">
        <v>42</v>
      </c>
      <c r="D12" s="7" t="s">
        <v>211</v>
      </c>
      <c r="E12" s="7" t="s">
        <v>137</v>
      </c>
      <c r="F12" s="9">
        <v>15</v>
      </c>
      <c r="G12" s="12"/>
      <c r="H12" s="11">
        <f>ROUND((G12*F12),2)</f>
        <v>0</v>
      </c>
      <c r="O12">
        <f>rekapitulace!H8</f>
        <v>21</v>
      </c>
      <c r="P12">
        <f>O12/100*H12</f>
        <v>0</v>
      </c>
    </row>
    <row r="13" spans="1:16" x14ac:dyDescent="0.2">
      <c r="D13" s="13" t="s">
        <v>212</v>
      </c>
    </row>
    <row r="14" spans="1:16" x14ac:dyDescent="0.2">
      <c r="A14" s="7">
        <v>5</v>
      </c>
      <c r="B14" s="7" t="s">
        <v>213</v>
      </c>
      <c r="C14" s="7" t="s">
        <v>42</v>
      </c>
      <c r="D14" s="7" t="s">
        <v>214</v>
      </c>
      <c r="E14" s="7" t="s">
        <v>137</v>
      </c>
      <c r="F14" s="9">
        <v>15</v>
      </c>
      <c r="G14" s="12"/>
      <c r="H14" s="11">
        <f>ROUND((G14*F14),2)</f>
        <v>0</v>
      </c>
      <c r="O14">
        <f>rekapitulace!H8</f>
        <v>21</v>
      </c>
      <c r="P14">
        <f>O14/100*H14</f>
        <v>0</v>
      </c>
    </row>
    <row r="15" spans="1:16" x14ac:dyDescent="0.2">
      <c r="D15" s="13" t="s">
        <v>212</v>
      </c>
    </row>
    <row r="16" spans="1:16" x14ac:dyDescent="0.2">
      <c r="A16" s="7">
        <v>6</v>
      </c>
      <c r="B16" s="7" t="s">
        <v>215</v>
      </c>
      <c r="C16" s="7" t="s">
        <v>42</v>
      </c>
      <c r="D16" s="7" t="s">
        <v>216</v>
      </c>
      <c r="E16" s="7" t="s">
        <v>217</v>
      </c>
      <c r="F16" s="9">
        <v>900</v>
      </c>
      <c r="G16" s="12"/>
      <c r="H16" s="11">
        <f>ROUND((G16*F16),2)</f>
        <v>0</v>
      </c>
      <c r="O16">
        <f>rekapitulace!H8</f>
        <v>21</v>
      </c>
      <c r="P16">
        <f>O16/100*H16</f>
        <v>0</v>
      </c>
    </row>
    <row r="17" spans="1:16" ht="25.5" x14ac:dyDescent="0.2">
      <c r="D17" s="13" t="s">
        <v>218</v>
      </c>
    </row>
    <row r="18" spans="1:16" x14ac:dyDescent="0.2">
      <c r="A18" s="7">
        <v>7</v>
      </c>
      <c r="B18" s="7" t="s">
        <v>193</v>
      </c>
      <c r="C18" s="7" t="s">
        <v>42</v>
      </c>
      <c r="D18" s="7" t="s">
        <v>194</v>
      </c>
      <c r="E18" s="7" t="s">
        <v>93</v>
      </c>
      <c r="F18" s="9">
        <v>15.625</v>
      </c>
      <c r="G18" s="12"/>
      <c r="H18" s="11">
        <f>ROUND((G18*F18),2)</f>
        <v>0</v>
      </c>
      <c r="O18">
        <f>rekapitulace!H8</f>
        <v>21</v>
      </c>
      <c r="P18">
        <f>O18/100*H18</f>
        <v>0</v>
      </c>
    </row>
    <row r="19" spans="1:16" ht="25.5" x14ac:dyDescent="0.2">
      <c r="D19" s="13" t="s">
        <v>219</v>
      </c>
    </row>
    <row r="20" spans="1:16" x14ac:dyDescent="0.2">
      <c r="A20" s="7">
        <v>8</v>
      </c>
      <c r="B20" s="7" t="s">
        <v>220</v>
      </c>
      <c r="C20" s="7" t="s">
        <v>42</v>
      </c>
      <c r="D20" s="7" t="s">
        <v>221</v>
      </c>
      <c r="E20" s="7" t="s">
        <v>93</v>
      </c>
      <c r="F20" s="9">
        <v>15.625</v>
      </c>
      <c r="G20" s="12"/>
      <c r="H20" s="11">
        <f>ROUND((G20*F20),2)</f>
        <v>0</v>
      </c>
      <c r="O20">
        <f>rekapitulace!H8</f>
        <v>21</v>
      </c>
      <c r="P20">
        <f>O20/100*H20</f>
        <v>0</v>
      </c>
    </row>
    <row r="21" spans="1:16" ht="25.5" x14ac:dyDescent="0.2">
      <c r="D21" s="13" t="s">
        <v>219</v>
      </c>
    </row>
    <row r="22" spans="1:16" x14ac:dyDescent="0.2">
      <c r="A22" s="7">
        <v>9</v>
      </c>
      <c r="B22" s="7" t="s">
        <v>222</v>
      </c>
      <c r="C22" s="7" t="s">
        <v>42</v>
      </c>
      <c r="D22" s="7" t="s">
        <v>223</v>
      </c>
      <c r="E22" s="7" t="s">
        <v>137</v>
      </c>
      <c r="F22" s="9">
        <v>1</v>
      </c>
      <c r="G22" s="12"/>
      <c r="H22" s="11">
        <f>ROUND((G22*F22),2)</f>
        <v>0</v>
      </c>
      <c r="O22">
        <f>rekapitulace!H8</f>
        <v>21</v>
      </c>
      <c r="P22">
        <f>O22/100*H22</f>
        <v>0</v>
      </c>
    </row>
    <row r="23" spans="1:16" x14ac:dyDescent="0.2">
      <c r="A23" s="7">
        <v>10</v>
      </c>
      <c r="B23" s="7" t="s">
        <v>224</v>
      </c>
      <c r="C23" s="7" t="s">
        <v>42</v>
      </c>
      <c r="D23" s="7" t="s">
        <v>225</v>
      </c>
      <c r="E23" s="7" t="s">
        <v>137</v>
      </c>
      <c r="F23" s="9">
        <v>1</v>
      </c>
      <c r="G23" s="12"/>
      <c r="H23" s="11">
        <f>ROUND((G23*F23),2)</f>
        <v>0</v>
      </c>
      <c r="O23">
        <f>rekapitulace!H8</f>
        <v>21</v>
      </c>
      <c r="P23">
        <f>O23/100*H23</f>
        <v>0</v>
      </c>
    </row>
    <row r="24" spans="1:16" x14ac:dyDescent="0.2">
      <c r="A24" s="7">
        <v>11</v>
      </c>
      <c r="B24" s="7" t="s">
        <v>226</v>
      </c>
      <c r="C24" s="7" t="s">
        <v>42</v>
      </c>
      <c r="D24" s="7" t="s">
        <v>227</v>
      </c>
      <c r="E24" s="7" t="s">
        <v>217</v>
      </c>
      <c r="F24" s="9">
        <v>60</v>
      </c>
      <c r="G24" s="12"/>
      <c r="H24" s="11">
        <f>ROUND((G24*F24),2)</f>
        <v>0</v>
      </c>
      <c r="O24">
        <f>rekapitulace!H8</f>
        <v>21</v>
      </c>
      <c r="P24">
        <f>O24/100*H24</f>
        <v>0</v>
      </c>
    </row>
    <row r="25" spans="1:16" ht="25.5" x14ac:dyDescent="0.2">
      <c r="D25" s="13" t="s">
        <v>228</v>
      </c>
    </row>
    <row r="26" spans="1:16" x14ac:dyDescent="0.2">
      <c r="A26" s="7">
        <v>12</v>
      </c>
      <c r="B26" s="7" t="s">
        <v>229</v>
      </c>
      <c r="C26" s="7" t="s">
        <v>42</v>
      </c>
      <c r="D26" s="7" t="s">
        <v>230</v>
      </c>
      <c r="E26" s="7" t="s">
        <v>137</v>
      </c>
      <c r="F26" s="9">
        <v>100</v>
      </c>
      <c r="G26" s="12"/>
      <c r="H26" s="11">
        <f>ROUND((G26*F26),2)</f>
        <v>0</v>
      </c>
      <c r="O26">
        <f>rekapitulace!H8</f>
        <v>21</v>
      </c>
      <c r="P26">
        <f>O26/100*H26</f>
        <v>0</v>
      </c>
    </row>
    <row r="27" spans="1:16" x14ac:dyDescent="0.2">
      <c r="A27" s="7">
        <v>13</v>
      </c>
      <c r="B27" s="7" t="s">
        <v>231</v>
      </c>
      <c r="C27" s="7" t="s">
        <v>42</v>
      </c>
      <c r="D27" s="7" t="s">
        <v>232</v>
      </c>
      <c r="E27" s="7" t="s">
        <v>137</v>
      </c>
      <c r="F27" s="9">
        <v>100</v>
      </c>
      <c r="G27" s="12"/>
      <c r="H27" s="11">
        <f>ROUND((G27*F27),2)</f>
        <v>0</v>
      </c>
      <c r="O27">
        <f>rekapitulace!H8</f>
        <v>21</v>
      </c>
      <c r="P27">
        <f>O27/100*H27</f>
        <v>0</v>
      </c>
    </row>
    <row r="28" spans="1:16" x14ac:dyDescent="0.2">
      <c r="A28" s="7">
        <v>14</v>
      </c>
      <c r="B28" s="7" t="s">
        <v>233</v>
      </c>
      <c r="C28" s="7" t="s">
        <v>42</v>
      </c>
      <c r="D28" s="7" t="s">
        <v>234</v>
      </c>
      <c r="E28" s="7" t="s">
        <v>217</v>
      </c>
      <c r="F28" s="9">
        <v>6000</v>
      </c>
      <c r="G28" s="12"/>
      <c r="H28" s="11">
        <f>ROUND((G28*F28),2)</f>
        <v>0</v>
      </c>
      <c r="O28">
        <f>rekapitulace!H8</f>
        <v>21</v>
      </c>
      <c r="P28">
        <f>O28/100*H28</f>
        <v>0</v>
      </c>
    </row>
    <row r="29" spans="1:16" ht="25.5" x14ac:dyDescent="0.2">
      <c r="D29" s="13" t="s">
        <v>235</v>
      </c>
    </row>
    <row r="30" spans="1:16" ht="12.75" customHeight="1" x14ac:dyDescent="0.2">
      <c r="A30" s="14"/>
      <c r="B30" s="14"/>
      <c r="C30" s="14" t="s">
        <v>181</v>
      </c>
      <c r="D30" s="14" t="s">
        <v>202</v>
      </c>
      <c r="E30" s="14"/>
      <c r="F30" s="14"/>
      <c r="G30" s="14"/>
      <c r="H30" s="14">
        <f>SUM(H12:H29)</f>
        <v>0</v>
      </c>
      <c r="P30">
        <f>ROUND(SUM(P12:P29),2)</f>
        <v>0</v>
      </c>
    </row>
    <row r="32" spans="1:16" ht="12.75" customHeight="1" x14ac:dyDescent="0.2">
      <c r="A32" s="14"/>
      <c r="B32" s="14"/>
      <c r="C32" s="14"/>
      <c r="D32" s="14" t="s">
        <v>73</v>
      </c>
      <c r="E32" s="14"/>
      <c r="F32" s="14"/>
      <c r="G32" s="14"/>
      <c r="H32" s="14">
        <f>+H30</f>
        <v>0</v>
      </c>
      <c r="P32">
        <f>+P30</f>
        <v>0</v>
      </c>
    </row>
    <row r="34" spans="1:16" ht="12.75" customHeight="1" x14ac:dyDescent="0.2">
      <c r="A34" s="8" t="s">
        <v>74</v>
      </c>
      <c r="B34" s="8"/>
      <c r="C34" s="8"/>
      <c r="D34" s="8"/>
      <c r="E34" s="8"/>
      <c r="F34" s="8"/>
      <c r="G34" s="8"/>
      <c r="H34" s="8"/>
    </row>
    <row r="35" spans="1:16" ht="12.75" customHeight="1" x14ac:dyDescent="0.2">
      <c r="A35" s="8"/>
      <c r="B35" s="8"/>
      <c r="C35" s="8"/>
      <c r="D35" s="8" t="s">
        <v>75</v>
      </c>
      <c r="E35" s="8"/>
      <c r="F35" s="8"/>
      <c r="G35" s="8"/>
      <c r="H35" s="8"/>
    </row>
    <row r="36" spans="1:16" ht="12.75" customHeight="1" x14ac:dyDescent="0.2">
      <c r="A36" s="14"/>
      <c r="B36" s="14"/>
      <c r="C36" s="14"/>
      <c r="D36" s="14" t="s">
        <v>76</v>
      </c>
      <c r="E36" s="14"/>
      <c r="F36" s="14"/>
      <c r="G36" s="14"/>
      <c r="H36" s="14">
        <v>0</v>
      </c>
      <c r="P36">
        <v>0</v>
      </c>
    </row>
    <row r="37" spans="1:16" ht="12.75" customHeight="1" x14ac:dyDescent="0.2">
      <c r="A37" s="14"/>
      <c r="B37" s="14"/>
      <c r="C37" s="14"/>
      <c r="D37" s="14" t="s">
        <v>77</v>
      </c>
      <c r="E37" s="14"/>
      <c r="F37" s="14"/>
      <c r="G37" s="14"/>
      <c r="H37" s="14"/>
    </row>
    <row r="38" spans="1:16" ht="12.75" customHeight="1" x14ac:dyDescent="0.2">
      <c r="A38" s="14"/>
      <c r="B38" s="14"/>
      <c r="C38" s="14"/>
      <c r="D38" s="14" t="s">
        <v>78</v>
      </c>
      <c r="E38" s="14"/>
      <c r="F38" s="14"/>
      <c r="G38" s="14"/>
      <c r="H38" s="14">
        <v>0</v>
      </c>
      <c r="P38">
        <v>0</v>
      </c>
    </row>
    <row r="39" spans="1:16" ht="12.75" customHeight="1" x14ac:dyDescent="0.2">
      <c r="A39" s="14"/>
      <c r="B39" s="14"/>
      <c r="C39" s="14"/>
      <c r="D39" s="14" t="s">
        <v>79</v>
      </c>
      <c r="E39" s="14"/>
      <c r="F39" s="14"/>
      <c r="G39" s="14"/>
      <c r="H39" s="14">
        <f>H36+H38</f>
        <v>0</v>
      </c>
      <c r="P39">
        <f>P36+P38</f>
        <v>0</v>
      </c>
    </row>
    <row r="41" spans="1:16" ht="12.75" customHeight="1" x14ac:dyDescent="0.2">
      <c r="A41" s="14"/>
      <c r="B41" s="14"/>
      <c r="C41" s="14"/>
      <c r="D41" s="14" t="s">
        <v>79</v>
      </c>
      <c r="E41" s="14"/>
      <c r="F41" s="14"/>
      <c r="G41" s="14"/>
      <c r="H41" s="14">
        <f>H32+H39</f>
        <v>0</v>
      </c>
      <c r="P41">
        <f>P32+P39</f>
        <v>0</v>
      </c>
    </row>
  </sheetData>
  <sheetProtection formatColumns="0"/>
  <mergeCells count="7">
    <mergeCell ref="F8:F9"/>
    <mergeCell ref="G8:H8"/>
    <mergeCell ref="A8:A9"/>
    <mergeCell ref="B8:B9"/>
    <mergeCell ref="C8:C9"/>
    <mergeCell ref="D8:D9"/>
    <mergeCell ref="E8:E9"/>
  </mergeCells>
  <pageMargins left="0.75" right="0.75" top="1" bottom="1" header="0.5" footer="0.5"/>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4</vt:i4>
      </vt:variant>
    </vt:vector>
  </HeadingPairs>
  <TitlesOfParts>
    <vt:vector size="4" baseType="lpstr">
      <vt:lpstr>rekapitulace</vt:lpstr>
      <vt:lpstr>02</vt:lpstr>
      <vt:lpstr>SO 101</vt:lpstr>
      <vt:lpstr>SO 199</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Andrea Černá</dc:creator>
  <cp:keywords/>
  <dc:description/>
  <cp:lastModifiedBy>Andrea Černá</cp:lastModifiedBy>
  <dcterms:created xsi:type="dcterms:W3CDTF">2022-04-01T10:35:45Z</dcterms:created>
  <dcterms:modified xsi:type="dcterms:W3CDTF">2022-04-01T10:35:45Z</dcterms:modified>
  <cp:category/>
  <cp:contentStatus/>
</cp:coreProperties>
</file>